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95" windowHeight="9072" firstSheet="2" activeTab="3"/>
  </bookViews>
  <sheets>
    <sheet name="Instructions" sheetId="3" r:id="rId1"/>
    <sheet name="Raw Data" sheetId="2" r:id="rId2"/>
    <sheet name="Simple Linear Regression" sheetId="4" r:id="rId3"/>
    <sheet name="PI, CI from data" sheetId="5" r:id="rId4"/>
    <sheet name="Sheet1" sheetId="6" r:id="rId5"/>
  </sheets>
  <calcPr calcId="144525"/>
</workbook>
</file>

<file path=xl/sharedStrings.xml><?xml version="1.0" encoding="utf-8"?>
<sst xmlns="http://schemas.openxmlformats.org/spreadsheetml/2006/main" count="163" uniqueCount="51">
  <si>
    <t>Double click on image to see page two</t>
  </si>
  <si>
    <t>Please note format of deliverables. Thank you!</t>
  </si>
  <si>
    <t>Sales (Y)</t>
  </si>
  <si>
    <t>Calls (X1)</t>
  </si>
  <si>
    <t>Time (X2)</t>
  </si>
  <si>
    <t>Years (X3)</t>
  </si>
  <si>
    <t>Type</t>
  </si>
  <si>
    <t>NONE</t>
  </si>
  <si>
    <t>GROUP</t>
  </si>
  <si>
    <t>ONLINE</t>
  </si>
  <si>
    <t>Simple Linear Regression</t>
  </si>
  <si>
    <t>Copy or re-type x and y variables into correct columns</t>
  </si>
  <si>
    <t>Independent (x)</t>
  </si>
  <si>
    <t>Dependent (y)</t>
  </si>
  <si>
    <r>
      <rPr>
        <b/>
        <sz val="10"/>
        <color theme="1"/>
        <rFont val="Calibri"/>
        <charset val="134"/>
        <scheme val="minor"/>
      </rPr>
      <t>Slope (</t>
    </r>
    <r>
      <rPr>
        <b/>
        <sz val="10"/>
        <color theme="1"/>
        <rFont val="Calibri"/>
        <charset val="134"/>
      </rPr>
      <t>β</t>
    </r>
    <r>
      <rPr>
        <b/>
        <vertAlign val="subscript"/>
        <sz val="10"/>
        <color theme="1"/>
        <rFont val="Calibri"/>
        <charset val="134"/>
      </rPr>
      <t>1</t>
    </r>
    <r>
      <rPr>
        <b/>
        <sz val="10"/>
        <color theme="1"/>
        <rFont val="Calibri"/>
        <charset val="134"/>
      </rPr>
      <t>)</t>
    </r>
  </si>
  <si>
    <r>
      <rPr>
        <b/>
        <sz val="10"/>
        <color theme="1"/>
        <rFont val="Calibri"/>
        <charset val="134"/>
        <scheme val="minor"/>
      </rPr>
      <t>y-Intercept (β</t>
    </r>
    <r>
      <rPr>
        <b/>
        <vertAlign val="subscript"/>
        <sz val="10"/>
        <color theme="1"/>
        <rFont val="Calibri"/>
        <charset val="134"/>
        <scheme val="minor"/>
      </rPr>
      <t>0</t>
    </r>
    <r>
      <rPr>
        <b/>
        <sz val="10"/>
        <color theme="1"/>
        <rFont val="Calibri"/>
        <charset val="134"/>
        <scheme val="minor"/>
      </rPr>
      <t>)</t>
    </r>
  </si>
  <si>
    <t xml:space="preserve">Correlation Coefficient (r) </t>
  </si>
  <si>
    <r>
      <rPr>
        <b/>
        <sz val="10"/>
        <color theme="1"/>
        <rFont val="Calibri"/>
        <charset val="134"/>
        <scheme val="minor"/>
      </rPr>
      <t>Coefficient of Determination (r</t>
    </r>
    <r>
      <rPr>
        <b/>
        <vertAlign val="superscript"/>
        <sz val="10"/>
        <color theme="1"/>
        <rFont val="Calibri"/>
        <charset val="134"/>
        <scheme val="minor"/>
      </rPr>
      <t>2</t>
    </r>
    <r>
      <rPr>
        <b/>
        <sz val="10"/>
        <color theme="1"/>
        <rFont val="Calibri"/>
        <charset val="134"/>
        <scheme val="minor"/>
      </rPr>
      <t>)</t>
    </r>
  </si>
  <si>
    <t>Standard Error</t>
  </si>
  <si>
    <t>Test of Slope of Linear Regression</t>
  </si>
  <si>
    <t>n</t>
  </si>
  <si>
    <r>
      <rPr>
        <b/>
        <sz val="10"/>
        <color theme="1"/>
        <rFont val="Calibri"/>
        <charset val="134"/>
        <scheme val="minor"/>
      </rPr>
      <t>Standard Error of x, s</t>
    </r>
    <r>
      <rPr>
        <b/>
        <vertAlign val="subscript"/>
        <sz val="10"/>
        <color theme="1"/>
        <rFont val="Calibri"/>
        <charset val="134"/>
        <scheme val="minor"/>
      </rPr>
      <t>x</t>
    </r>
  </si>
  <si>
    <r>
      <rPr>
        <b/>
        <sz val="10"/>
        <color theme="1"/>
        <rFont val="Calibri"/>
        <charset val="134"/>
        <scheme val="minor"/>
      </rPr>
      <t>Standard Error of y, s</t>
    </r>
    <r>
      <rPr>
        <b/>
        <vertAlign val="subscript"/>
        <sz val="10"/>
        <color theme="1"/>
        <rFont val="Calibri"/>
        <charset val="134"/>
        <scheme val="minor"/>
      </rPr>
      <t>y</t>
    </r>
  </si>
  <si>
    <t>Standard Error (standard deviation)</t>
  </si>
  <si>
    <r>
      <rPr>
        <b/>
        <sz val="10"/>
        <color theme="1"/>
        <rFont val="Calibri"/>
        <charset val="134"/>
        <scheme val="minor"/>
      </rPr>
      <t xml:space="preserve"> Standard Error of the slope, s</t>
    </r>
    <r>
      <rPr>
        <b/>
        <vertAlign val="subscript"/>
        <sz val="10"/>
        <color theme="1"/>
        <rFont val="Calibri"/>
        <charset val="134"/>
        <scheme val="minor"/>
      </rPr>
      <t>b</t>
    </r>
  </si>
  <si>
    <t>Test Statistic, t</t>
  </si>
  <si>
    <t>Degrees of Freedom</t>
  </si>
  <si>
    <t>Two-Sided p-value</t>
  </si>
  <si>
    <t>One-Sided p-value</t>
  </si>
  <si>
    <t>Confidence Level</t>
  </si>
  <si>
    <t>t Critical Value</t>
  </si>
  <si>
    <t>Confidence Interval For Slope</t>
  </si>
  <si>
    <t>Lower Limit</t>
  </si>
  <si>
    <t>Upper Limit</t>
  </si>
  <si>
    <t>Enter x-value</t>
  </si>
  <si>
    <t>Mean (x)</t>
  </si>
  <si>
    <t>y</t>
  </si>
  <si>
    <t>SSx</t>
  </si>
  <si>
    <t>Standard Error Confidence Interval</t>
  </si>
  <si>
    <t>Standard Error Prediction  Interval</t>
  </si>
  <si>
    <t>Confidence Interval for Given x</t>
  </si>
  <si>
    <t>Prediction Interval for Given x</t>
  </si>
  <si>
    <t>Prediction Intervals and Confidence Intervals</t>
  </si>
  <si>
    <t>y-intercept</t>
  </si>
  <si>
    <t>slope</t>
  </si>
  <si>
    <t>SSxx</t>
  </si>
  <si>
    <t>Se</t>
  </si>
  <si>
    <t>confidence</t>
  </si>
  <si>
    <t xml:space="preserve"> as decimal</t>
  </si>
  <si>
    <t>mean of x</t>
  </si>
  <si>
    <t>x value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</si>
</sst>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  <numFmt numFmtId="176" formatCode="0.0"/>
    <numFmt numFmtId="177" formatCode="0.000000"/>
  </numFmts>
  <fonts count="32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Verdana"/>
      <charset val="134"/>
    </font>
    <font>
      <b/>
      <sz val="12"/>
      <color indexed="12"/>
      <name val="Calibri"/>
      <charset val="134"/>
      <scheme val="minor"/>
    </font>
    <font>
      <sz val="10"/>
      <color rgb="FFFF0000"/>
      <name val="Calibri"/>
      <charset val="134"/>
      <scheme val="minor"/>
    </font>
    <font>
      <b/>
      <sz val="10"/>
      <name val="Verdana"/>
      <charset val="134"/>
    </font>
    <font>
      <b/>
      <sz val="14"/>
      <color rgb="FFFF0000"/>
      <name val="Calibri"/>
      <charset val="134"/>
      <scheme val="minor"/>
    </font>
    <font>
      <sz val="12"/>
      <color rgb="FF050505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0"/>
      <color theme="1"/>
      <name val="Calibri"/>
      <charset val="134"/>
    </font>
    <font>
      <b/>
      <vertAlign val="subscript"/>
      <sz val="10"/>
      <color theme="1"/>
      <name val="Calibri"/>
      <charset val="134"/>
    </font>
    <font>
      <b/>
      <vertAlign val="subscript"/>
      <sz val="10"/>
      <color theme="1"/>
      <name val="Calibri"/>
      <charset val="134"/>
      <scheme val="minor"/>
    </font>
    <font>
      <b/>
      <vertAlign val="superscript"/>
      <sz val="10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9" fillId="2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10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30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34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" fillId="0" borderId="0"/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32" applyFill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2" borderId="2" xfId="0" applyFill="1" applyBorder="1"/>
    <xf numFmtId="9" fontId="0" fillId="2" borderId="2" xfId="6" applyNumberFormat="1" applyFont="1" applyFill="1" applyBorder="1"/>
    <xf numFmtId="0" fontId="0" fillId="2" borderId="2" xfId="6" applyNumberFormat="1" applyFont="1" applyFill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77" fontId="0" fillId="3" borderId="2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right"/>
    </xf>
    <xf numFmtId="177" fontId="0" fillId="3" borderId="3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77" fontId="0" fillId="3" borderId="2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3" fillId="0" borderId="0" xfId="0" applyFont="1"/>
    <xf numFmtId="9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32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2" fillId="0" borderId="0" xfId="32"/>
    <xf numFmtId="0" fontId="5" fillId="0" borderId="1" xfId="32" applyFont="1" applyBorder="1" applyAlignment="1">
      <alignment horizontal="center"/>
    </xf>
    <xf numFmtId="176" fontId="5" fillId="0" borderId="1" xfId="32" applyNumberFormat="1" applyFont="1" applyBorder="1" applyAlignment="1">
      <alignment horizontal="center"/>
    </xf>
    <xf numFmtId="0" fontId="2" fillId="0" borderId="0" xfId="32" applyAlignment="1">
      <alignment horizontal="center"/>
    </xf>
    <xf numFmtId="0" fontId="2" fillId="0" borderId="0" xfId="32" applyAlignment="1">
      <alignment horizontal="right"/>
    </xf>
    <xf numFmtId="0" fontId="5" fillId="0" borderId="0" xfId="32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461885818729169"/>
          <c:y val="0.033976833976834"/>
          <c:w val="0.926448768949575"/>
          <c:h val="0.891335907335907"/>
        </c:manualLayout>
      </c:layout>
      <c:scatterChart>
        <c:scatterStyle val="marker"/>
        <c:varyColors val="0"/>
        <c:ser>
          <c:idx val="0"/>
          <c:order val="0"/>
          <c:tx>
            <c:strRef>
              <c:f>'Simple Linear Regression'!$D$3</c:f>
              <c:strCache>
                <c:ptCount val="1"/>
                <c:pt idx="0">
                  <c:v>Dependent (y)</c:v>
                </c:pt>
              </c:strCache>
            </c:strRef>
          </c:tx>
          <c:spPr>
            <a:ln w="19050" cap="rnd" cmpd="sng" algn="ctr">
              <a:noFill/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 cap="flat" cmpd="sng" algn="ctr">
                <a:solidFill>
                  <a:schemeClr val="accent1"/>
                </a:solidFill>
                <a:prstDash val="solid"/>
                <a:round/>
              </a:ln>
              <a:effectLst/>
            </c:spPr>
          </c:marker>
          <c:dLbls>
            <c:delete val="1"/>
          </c:dLbls>
          <c:trendline>
            <c:spPr>
              <a:ln w="19050" cap="rnd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918448876464896"/>
                  <c:y val="-0.072467514423525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GB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'Simple Linear Regression'!$C$4:$C$128</c:f>
              <c:numCache>
                <c:formatCode>General</c:formatCode>
                <c:ptCount val="125"/>
                <c:pt idx="0">
                  <c:v>125</c:v>
                </c:pt>
                <c:pt idx="1">
                  <c:v>125</c:v>
                </c:pt>
                <c:pt idx="2">
                  <c:v>127</c:v>
                </c:pt>
                <c:pt idx="3">
                  <c:v>127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127</c:v>
                </c:pt>
                <c:pt idx="8">
                  <c:v>130</c:v>
                </c:pt>
                <c:pt idx="9">
                  <c:v>133</c:v>
                </c:pt>
                <c:pt idx="10">
                  <c:v>135</c:v>
                </c:pt>
                <c:pt idx="11">
                  <c:v>136</c:v>
                </c:pt>
                <c:pt idx="12">
                  <c:v>137</c:v>
                </c:pt>
                <c:pt idx="13">
                  <c:v>137</c:v>
                </c:pt>
                <c:pt idx="14">
                  <c:v>138</c:v>
                </c:pt>
                <c:pt idx="15">
                  <c:v>139</c:v>
                </c:pt>
                <c:pt idx="16">
                  <c:v>139</c:v>
                </c:pt>
                <c:pt idx="17">
                  <c:v>142</c:v>
                </c:pt>
                <c:pt idx="18">
                  <c:v>142</c:v>
                </c:pt>
                <c:pt idx="19">
                  <c:v>144</c:v>
                </c:pt>
                <c:pt idx="20">
                  <c:v>145</c:v>
                </c:pt>
                <c:pt idx="21">
                  <c:v>145</c:v>
                </c:pt>
                <c:pt idx="22">
                  <c:v>146</c:v>
                </c:pt>
                <c:pt idx="23">
                  <c:v>147</c:v>
                </c:pt>
                <c:pt idx="24">
                  <c:v>147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</c:v>
                </c:pt>
                <c:pt idx="30">
                  <c:v>148</c:v>
                </c:pt>
                <c:pt idx="31">
                  <c:v>149</c:v>
                </c:pt>
                <c:pt idx="32">
                  <c:v>150</c:v>
                </c:pt>
                <c:pt idx="33">
                  <c:v>151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153</c:v>
                </c:pt>
                <c:pt idx="38">
                  <c:v>153</c:v>
                </c:pt>
                <c:pt idx="39">
                  <c:v>153</c:v>
                </c:pt>
                <c:pt idx="40">
                  <c:v>154</c:v>
                </c:pt>
                <c:pt idx="41">
                  <c:v>155</c:v>
                </c:pt>
                <c:pt idx="42">
                  <c:v>155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  <c:pt idx="49">
                  <c:v>160</c:v>
                </c:pt>
                <c:pt idx="50">
                  <c:v>161</c:v>
                </c:pt>
                <c:pt idx="51">
                  <c:v>162</c:v>
                </c:pt>
                <c:pt idx="52">
                  <c:v>162</c:v>
                </c:pt>
                <c:pt idx="53">
                  <c:v>163</c:v>
                </c:pt>
                <c:pt idx="54">
                  <c:v>163</c:v>
                </c:pt>
                <c:pt idx="55">
                  <c:v>163</c:v>
                </c:pt>
                <c:pt idx="56">
                  <c:v>164</c:v>
                </c:pt>
                <c:pt idx="57">
                  <c:v>164</c:v>
                </c:pt>
                <c:pt idx="58">
                  <c:v>164</c:v>
                </c:pt>
                <c:pt idx="59">
                  <c:v>164</c:v>
                </c:pt>
                <c:pt idx="60">
                  <c:v>165</c:v>
                </c:pt>
                <c:pt idx="61">
                  <c:v>165</c:v>
                </c:pt>
                <c:pt idx="62">
                  <c:v>166</c:v>
                </c:pt>
                <c:pt idx="63">
                  <c:v>167</c:v>
                </c:pt>
                <c:pt idx="64">
                  <c:v>167</c:v>
                </c:pt>
                <c:pt idx="65">
                  <c:v>169</c:v>
                </c:pt>
                <c:pt idx="66">
                  <c:v>170</c:v>
                </c:pt>
                <c:pt idx="67">
                  <c:v>171</c:v>
                </c:pt>
                <c:pt idx="68">
                  <c:v>172</c:v>
                </c:pt>
                <c:pt idx="69">
                  <c:v>173</c:v>
                </c:pt>
                <c:pt idx="70">
                  <c:v>173</c:v>
                </c:pt>
                <c:pt idx="71">
                  <c:v>173</c:v>
                </c:pt>
                <c:pt idx="72">
                  <c:v>173</c:v>
                </c:pt>
                <c:pt idx="73">
                  <c:v>173</c:v>
                </c:pt>
                <c:pt idx="74">
                  <c:v>174</c:v>
                </c:pt>
                <c:pt idx="75">
                  <c:v>174</c:v>
                </c:pt>
                <c:pt idx="76">
                  <c:v>174</c:v>
                </c:pt>
                <c:pt idx="77">
                  <c:v>174</c:v>
                </c:pt>
                <c:pt idx="78">
                  <c:v>175</c:v>
                </c:pt>
                <c:pt idx="79">
                  <c:v>175</c:v>
                </c:pt>
                <c:pt idx="80">
                  <c:v>181</c:v>
                </c:pt>
                <c:pt idx="81">
                  <c:v>181</c:v>
                </c:pt>
                <c:pt idx="82">
                  <c:v>181</c:v>
                </c:pt>
                <c:pt idx="83">
                  <c:v>182</c:v>
                </c:pt>
                <c:pt idx="84">
                  <c:v>182</c:v>
                </c:pt>
                <c:pt idx="85">
                  <c:v>183</c:v>
                </c:pt>
                <c:pt idx="86">
                  <c:v>183</c:v>
                </c:pt>
                <c:pt idx="87">
                  <c:v>183</c:v>
                </c:pt>
                <c:pt idx="88">
                  <c:v>184</c:v>
                </c:pt>
                <c:pt idx="89">
                  <c:v>187</c:v>
                </c:pt>
                <c:pt idx="90">
                  <c:v>187</c:v>
                </c:pt>
                <c:pt idx="91">
                  <c:v>188</c:v>
                </c:pt>
                <c:pt idx="92">
                  <c:v>189</c:v>
                </c:pt>
                <c:pt idx="93">
                  <c:v>191</c:v>
                </c:pt>
                <c:pt idx="94">
                  <c:v>191</c:v>
                </c:pt>
                <c:pt idx="95">
                  <c:v>192</c:v>
                </c:pt>
                <c:pt idx="96">
                  <c:v>192</c:v>
                </c:pt>
                <c:pt idx="97">
                  <c:v>193</c:v>
                </c:pt>
                <c:pt idx="98">
                  <c:v>201</c:v>
                </c:pt>
                <c:pt idx="99">
                  <c:v>204</c:v>
                </c:pt>
              </c:numCache>
            </c:numRef>
          </c:xVal>
          <c:yVal>
            <c:numRef>
              <c:f>'Simple Linear Regression'!$D$4:$D$128</c:f>
              <c:numCache>
                <c:formatCode>General</c:formatCode>
                <c:ptCount val="125"/>
                <c:pt idx="0">
                  <c:v>41</c:v>
                </c:pt>
                <c:pt idx="1">
                  <c:v>34</c:v>
                </c:pt>
                <c:pt idx="2">
                  <c:v>38</c:v>
                </c:pt>
                <c:pt idx="3">
                  <c:v>39</c:v>
                </c:pt>
                <c:pt idx="4">
                  <c:v>37</c:v>
                </c:pt>
                <c:pt idx="5">
                  <c:v>39</c:v>
                </c:pt>
                <c:pt idx="6">
                  <c:v>34</c:v>
                </c:pt>
                <c:pt idx="7">
                  <c:v>40</c:v>
                </c:pt>
                <c:pt idx="8">
                  <c:v>41</c:v>
                </c:pt>
                <c:pt idx="9">
                  <c:v>44</c:v>
                </c:pt>
                <c:pt idx="10">
                  <c:v>40</c:v>
                </c:pt>
                <c:pt idx="11">
                  <c:v>44</c:v>
                </c:pt>
                <c:pt idx="12">
                  <c:v>41</c:v>
                </c:pt>
                <c:pt idx="13">
                  <c:v>43</c:v>
                </c:pt>
                <c:pt idx="14">
                  <c:v>41</c:v>
                </c:pt>
                <c:pt idx="15">
                  <c:v>38</c:v>
                </c:pt>
                <c:pt idx="16">
                  <c:v>40</c:v>
                </c:pt>
                <c:pt idx="17">
                  <c:v>38</c:v>
                </c:pt>
                <c:pt idx="18">
                  <c:v>48</c:v>
                </c:pt>
                <c:pt idx="19">
                  <c:v>44</c:v>
                </c:pt>
                <c:pt idx="20">
                  <c:v>38</c:v>
                </c:pt>
                <c:pt idx="21">
                  <c:v>44</c:v>
                </c:pt>
                <c:pt idx="22">
                  <c:v>40</c:v>
                </c:pt>
                <c:pt idx="23">
                  <c:v>39</c:v>
                </c:pt>
                <c:pt idx="24">
                  <c:v>41</c:v>
                </c:pt>
                <c:pt idx="25">
                  <c:v>39</c:v>
                </c:pt>
                <c:pt idx="26">
                  <c:v>40</c:v>
                </c:pt>
                <c:pt idx="27">
                  <c:v>41</c:v>
                </c:pt>
                <c:pt idx="28">
                  <c:v>42</c:v>
                </c:pt>
                <c:pt idx="29">
                  <c:v>45</c:v>
                </c:pt>
                <c:pt idx="30">
                  <c:v>46</c:v>
                </c:pt>
                <c:pt idx="31">
                  <c:v>35</c:v>
                </c:pt>
                <c:pt idx="32">
                  <c:v>43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49</c:v>
                </c:pt>
                <c:pt idx="37">
                  <c:v>42</c:v>
                </c:pt>
                <c:pt idx="38">
                  <c:v>43</c:v>
                </c:pt>
                <c:pt idx="39">
                  <c:v>45</c:v>
                </c:pt>
                <c:pt idx="40">
                  <c:v>42</c:v>
                </c:pt>
                <c:pt idx="41">
                  <c:v>41</c:v>
                </c:pt>
                <c:pt idx="42">
                  <c:v>45</c:v>
                </c:pt>
                <c:pt idx="43">
                  <c:v>36</c:v>
                </c:pt>
                <c:pt idx="44">
                  <c:v>40</c:v>
                </c:pt>
                <c:pt idx="45">
                  <c:v>41</c:v>
                </c:pt>
                <c:pt idx="46">
                  <c:v>34</c:v>
                </c:pt>
                <c:pt idx="47">
                  <c:v>42</c:v>
                </c:pt>
                <c:pt idx="48">
                  <c:v>44</c:v>
                </c:pt>
                <c:pt idx="49">
                  <c:v>46</c:v>
                </c:pt>
                <c:pt idx="50">
                  <c:v>46</c:v>
                </c:pt>
                <c:pt idx="51">
                  <c:v>36</c:v>
                </c:pt>
                <c:pt idx="52">
                  <c:v>50</c:v>
                </c:pt>
                <c:pt idx="53">
                  <c:v>37</c:v>
                </c:pt>
                <c:pt idx="54">
                  <c:v>38</c:v>
                </c:pt>
                <c:pt idx="55">
                  <c:v>48</c:v>
                </c:pt>
                <c:pt idx="56">
                  <c:v>33</c:v>
                </c:pt>
                <c:pt idx="57">
                  <c:v>43</c:v>
                </c:pt>
                <c:pt idx="58">
                  <c:v>43</c:v>
                </c:pt>
                <c:pt idx="59">
                  <c:v>48</c:v>
                </c:pt>
                <c:pt idx="60">
                  <c:v>44</c:v>
                </c:pt>
                <c:pt idx="61">
                  <c:v>45</c:v>
                </c:pt>
                <c:pt idx="62">
                  <c:v>47</c:v>
                </c:pt>
                <c:pt idx="63">
                  <c:v>47</c:v>
                </c:pt>
                <c:pt idx="64">
                  <c:v>47</c:v>
                </c:pt>
                <c:pt idx="65">
                  <c:v>49</c:v>
                </c:pt>
                <c:pt idx="66">
                  <c:v>46</c:v>
                </c:pt>
                <c:pt idx="67">
                  <c:v>37</c:v>
                </c:pt>
                <c:pt idx="68">
                  <c:v>55</c:v>
                </c:pt>
                <c:pt idx="69">
                  <c:v>36</c:v>
                </c:pt>
                <c:pt idx="70">
                  <c:v>41</c:v>
                </c:pt>
                <c:pt idx="71">
                  <c:v>43</c:v>
                </c:pt>
                <c:pt idx="72">
                  <c:v>47</c:v>
                </c:pt>
                <c:pt idx="73">
                  <c:v>49</c:v>
                </c:pt>
                <c:pt idx="74">
                  <c:v>44</c:v>
                </c:pt>
                <c:pt idx="75">
                  <c:v>46</c:v>
                </c:pt>
                <c:pt idx="76">
                  <c:v>47</c:v>
                </c:pt>
                <c:pt idx="77">
                  <c:v>67</c:v>
                </c:pt>
                <c:pt idx="78">
                  <c:v>30</c:v>
                </c:pt>
                <c:pt idx="79">
                  <c:v>66</c:v>
                </c:pt>
                <c:pt idx="80">
                  <c:v>39</c:v>
                </c:pt>
                <c:pt idx="81">
                  <c:v>49</c:v>
                </c:pt>
                <c:pt idx="82">
                  <c:v>66</c:v>
                </c:pt>
                <c:pt idx="83">
                  <c:v>46</c:v>
                </c:pt>
                <c:pt idx="84">
                  <c:v>49</c:v>
                </c:pt>
                <c:pt idx="85">
                  <c:v>42</c:v>
                </c:pt>
                <c:pt idx="86">
                  <c:v>62</c:v>
                </c:pt>
                <c:pt idx="87">
                  <c:v>67</c:v>
                </c:pt>
                <c:pt idx="88">
                  <c:v>34</c:v>
                </c:pt>
                <c:pt idx="89">
                  <c:v>50</c:v>
                </c:pt>
                <c:pt idx="90">
                  <c:v>64</c:v>
                </c:pt>
                <c:pt idx="91">
                  <c:v>35</c:v>
                </c:pt>
                <c:pt idx="92">
                  <c:v>37</c:v>
                </c:pt>
                <c:pt idx="93">
                  <c:v>42</c:v>
                </c:pt>
                <c:pt idx="94">
                  <c:v>48</c:v>
                </c:pt>
                <c:pt idx="95">
                  <c:v>37</c:v>
                </c:pt>
                <c:pt idx="96">
                  <c:v>40</c:v>
                </c:pt>
                <c:pt idx="97">
                  <c:v>63</c:v>
                </c:pt>
                <c:pt idx="98">
                  <c:v>40</c:v>
                </c:pt>
                <c:pt idx="99">
                  <c:v>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943360"/>
        <c:axId val="99632256"/>
      </c:scatterChart>
      <c:valAx>
        <c:axId val="82943360"/>
        <c:scaling>
          <c:orientation val="minMax"/>
          <c:min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9632256"/>
        <c:crosses val="autoZero"/>
        <c:crossBetween val="midCat"/>
      </c:valAx>
      <c:valAx>
        <c:axId val="9963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2943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GB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GB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/>
              <a:t>Scatterplot</a:t>
            </a:r>
            <a:endParaRPr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marker"/>
        <c:varyColors val="0"/>
        <c:ser>
          <c:idx val="0"/>
          <c:order val="0"/>
          <c:tx>
            <c:strRef>
              <c:f>'Simple Linear Regression'!$D$3</c:f>
              <c:strCache>
                <c:ptCount val="1"/>
                <c:pt idx="0">
                  <c:v>Dependent (y)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6642629316322"/>
                  <c:y val="0.24594003747657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en-GB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'Simple Linear Regression'!$C$4:$C$103</c:f>
              <c:numCache>
                <c:formatCode>General</c:formatCode>
                <c:ptCount val="100"/>
                <c:pt idx="0">
                  <c:v>125</c:v>
                </c:pt>
                <c:pt idx="1">
                  <c:v>125</c:v>
                </c:pt>
                <c:pt idx="2">
                  <c:v>127</c:v>
                </c:pt>
                <c:pt idx="3">
                  <c:v>127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127</c:v>
                </c:pt>
                <c:pt idx="8">
                  <c:v>130</c:v>
                </c:pt>
                <c:pt idx="9">
                  <c:v>133</c:v>
                </c:pt>
                <c:pt idx="10">
                  <c:v>135</c:v>
                </c:pt>
                <c:pt idx="11">
                  <c:v>136</c:v>
                </c:pt>
                <c:pt idx="12">
                  <c:v>137</c:v>
                </c:pt>
                <c:pt idx="13">
                  <c:v>137</c:v>
                </c:pt>
                <c:pt idx="14">
                  <c:v>138</c:v>
                </c:pt>
                <c:pt idx="15">
                  <c:v>139</c:v>
                </c:pt>
                <c:pt idx="16">
                  <c:v>139</c:v>
                </c:pt>
                <c:pt idx="17">
                  <c:v>142</c:v>
                </c:pt>
                <c:pt idx="18">
                  <c:v>142</c:v>
                </c:pt>
                <c:pt idx="19">
                  <c:v>144</c:v>
                </c:pt>
                <c:pt idx="20">
                  <c:v>145</c:v>
                </c:pt>
                <c:pt idx="21">
                  <c:v>145</c:v>
                </c:pt>
                <c:pt idx="22">
                  <c:v>146</c:v>
                </c:pt>
                <c:pt idx="23">
                  <c:v>147</c:v>
                </c:pt>
                <c:pt idx="24">
                  <c:v>147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</c:v>
                </c:pt>
                <c:pt idx="30">
                  <c:v>148</c:v>
                </c:pt>
                <c:pt idx="31">
                  <c:v>149</c:v>
                </c:pt>
                <c:pt idx="32">
                  <c:v>150</c:v>
                </c:pt>
                <c:pt idx="33">
                  <c:v>151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153</c:v>
                </c:pt>
                <c:pt idx="38">
                  <c:v>153</c:v>
                </c:pt>
                <c:pt idx="39">
                  <c:v>153</c:v>
                </c:pt>
                <c:pt idx="40">
                  <c:v>154</c:v>
                </c:pt>
                <c:pt idx="41">
                  <c:v>155</c:v>
                </c:pt>
                <c:pt idx="42">
                  <c:v>155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  <c:pt idx="49">
                  <c:v>160</c:v>
                </c:pt>
                <c:pt idx="50">
                  <c:v>161</c:v>
                </c:pt>
                <c:pt idx="51">
                  <c:v>162</c:v>
                </c:pt>
                <c:pt idx="52">
                  <c:v>162</c:v>
                </c:pt>
                <c:pt idx="53">
                  <c:v>163</c:v>
                </c:pt>
                <c:pt idx="54">
                  <c:v>163</c:v>
                </c:pt>
                <c:pt idx="55">
                  <c:v>163</c:v>
                </c:pt>
                <c:pt idx="56">
                  <c:v>164</c:v>
                </c:pt>
                <c:pt idx="57">
                  <c:v>164</c:v>
                </c:pt>
                <c:pt idx="58">
                  <c:v>164</c:v>
                </c:pt>
                <c:pt idx="59">
                  <c:v>164</c:v>
                </c:pt>
                <c:pt idx="60">
                  <c:v>165</c:v>
                </c:pt>
                <c:pt idx="61">
                  <c:v>165</c:v>
                </c:pt>
                <c:pt idx="62">
                  <c:v>166</c:v>
                </c:pt>
                <c:pt idx="63">
                  <c:v>167</c:v>
                </c:pt>
                <c:pt idx="64">
                  <c:v>167</c:v>
                </c:pt>
                <c:pt idx="65">
                  <c:v>169</c:v>
                </c:pt>
                <c:pt idx="66">
                  <c:v>170</c:v>
                </c:pt>
                <c:pt idx="67">
                  <c:v>171</c:v>
                </c:pt>
                <c:pt idx="68">
                  <c:v>172</c:v>
                </c:pt>
                <c:pt idx="69">
                  <c:v>173</c:v>
                </c:pt>
                <c:pt idx="70">
                  <c:v>173</c:v>
                </c:pt>
                <c:pt idx="71">
                  <c:v>173</c:v>
                </c:pt>
                <c:pt idx="72">
                  <c:v>173</c:v>
                </c:pt>
                <c:pt idx="73">
                  <c:v>173</c:v>
                </c:pt>
                <c:pt idx="74">
                  <c:v>174</c:v>
                </c:pt>
                <c:pt idx="75">
                  <c:v>174</c:v>
                </c:pt>
                <c:pt idx="76">
                  <c:v>174</c:v>
                </c:pt>
                <c:pt idx="77">
                  <c:v>174</c:v>
                </c:pt>
                <c:pt idx="78">
                  <c:v>175</c:v>
                </c:pt>
                <c:pt idx="79">
                  <c:v>175</c:v>
                </c:pt>
                <c:pt idx="80">
                  <c:v>181</c:v>
                </c:pt>
                <c:pt idx="81">
                  <c:v>181</c:v>
                </c:pt>
                <c:pt idx="82">
                  <c:v>181</c:v>
                </c:pt>
                <c:pt idx="83">
                  <c:v>182</c:v>
                </c:pt>
                <c:pt idx="84">
                  <c:v>182</c:v>
                </c:pt>
                <c:pt idx="85">
                  <c:v>183</c:v>
                </c:pt>
                <c:pt idx="86">
                  <c:v>183</c:v>
                </c:pt>
                <c:pt idx="87">
                  <c:v>183</c:v>
                </c:pt>
                <c:pt idx="88">
                  <c:v>184</c:v>
                </c:pt>
                <c:pt idx="89">
                  <c:v>187</c:v>
                </c:pt>
                <c:pt idx="90">
                  <c:v>187</c:v>
                </c:pt>
                <c:pt idx="91">
                  <c:v>188</c:v>
                </c:pt>
                <c:pt idx="92">
                  <c:v>189</c:v>
                </c:pt>
                <c:pt idx="93">
                  <c:v>191</c:v>
                </c:pt>
                <c:pt idx="94">
                  <c:v>191</c:v>
                </c:pt>
                <c:pt idx="95">
                  <c:v>192</c:v>
                </c:pt>
                <c:pt idx="96">
                  <c:v>192</c:v>
                </c:pt>
                <c:pt idx="97">
                  <c:v>193</c:v>
                </c:pt>
                <c:pt idx="98">
                  <c:v>201</c:v>
                </c:pt>
                <c:pt idx="99">
                  <c:v>204</c:v>
                </c:pt>
              </c:numCache>
            </c:numRef>
          </c:xVal>
          <c:yVal>
            <c:numRef>
              <c:f>'Simple Linear Regression'!$D$4:$D$103</c:f>
              <c:numCache>
                <c:formatCode>General</c:formatCode>
                <c:ptCount val="100"/>
                <c:pt idx="0">
                  <c:v>41</c:v>
                </c:pt>
                <c:pt idx="1">
                  <c:v>34</c:v>
                </c:pt>
                <c:pt idx="2">
                  <c:v>38</c:v>
                </c:pt>
                <c:pt idx="3">
                  <c:v>39</c:v>
                </c:pt>
                <c:pt idx="4">
                  <c:v>37</c:v>
                </c:pt>
                <c:pt idx="5">
                  <c:v>39</c:v>
                </c:pt>
                <c:pt idx="6">
                  <c:v>34</c:v>
                </c:pt>
                <c:pt idx="7">
                  <c:v>40</c:v>
                </c:pt>
                <c:pt idx="8">
                  <c:v>41</c:v>
                </c:pt>
                <c:pt idx="9">
                  <c:v>44</c:v>
                </c:pt>
                <c:pt idx="10">
                  <c:v>40</c:v>
                </c:pt>
                <c:pt idx="11">
                  <c:v>44</c:v>
                </c:pt>
                <c:pt idx="12">
                  <c:v>41</c:v>
                </c:pt>
                <c:pt idx="13">
                  <c:v>43</c:v>
                </c:pt>
                <c:pt idx="14">
                  <c:v>41</c:v>
                </c:pt>
                <c:pt idx="15">
                  <c:v>38</c:v>
                </c:pt>
                <c:pt idx="16">
                  <c:v>40</c:v>
                </c:pt>
                <c:pt idx="17">
                  <c:v>38</c:v>
                </c:pt>
                <c:pt idx="18">
                  <c:v>48</c:v>
                </c:pt>
                <c:pt idx="19">
                  <c:v>44</c:v>
                </c:pt>
                <c:pt idx="20">
                  <c:v>38</c:v>
                </c:pt>
                <c:pt idx="21">
                  <c:v>44</c:v>
                </c:pt>
                <c:pt idx="22">
                  <c:v>40</c:v>
                </c:pt>
                <c:pt idx="23">
                  <c:v>39</c:v>
                </c:pt>
                <c:pt idx="24">
                  <c:v>41</c:v>
                </c:pt>
                <c:pt idx="25">
                  <c:v>39</c:v>
                </c:pt>
                <c:pt idx="26">
                  <c:v>40</c:v>
                </c:pt>
                <c:pt idx="27">
                  <c:v>41</c:v>
                </c:pt>
                <c:pt idx="28">
                  <c:v>42</c:v>
                </c:pt>
                <c:pt idx="29">
                  <c:v>45</c:v>
                </c:pt>
                <c:pt idx="30">
                  <c:v>46</c:v>
                </c:pt>
                <c:pt idx="31">
                  <c:v>35</c:v>
                </c:pt>
                <c:pt idx="32">
                  <c:v>43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49</c:v>
                </c:pt>
                <c:pt idx="37">
                  <c:v>42</c:v>
                </c:pt>
                <c:pt idx="38">
                  <c:v>43</c:v>
                </c:pt>
                <c:pt idx="39">
                  <c:v>45</c:v>
                </c:pt>
                <c:pt idx="40">
                  <c:v>42</c:v>
                </c:pt>
                <c:pt idx="41">
                  <c:v>41</c:v>
                </c:pt>
                <c:pt idx="42">
                  <c:v>45</c:v>
                </c:pt>
                <c:pt idx="43">
                  <c:v>36</c:v>
                </c:pt>
                <c:pt idx="44">
                  <c:v>40</c:v>
                </c:pt>
                <c:pt idx="45">
                  <c:v>41</c:v>
                </c:pt>
                <c:pt idx="46">
                  <c:v>34</c:v>
                </c:pt>
                <c:pt idx="47">
                  <c:v>42</c:v>
                </c:pt>
                <c:pt idx="48">
                  <c:v>44</c:v>
                </c:pt>
                <c:pt idx="49">
                  <c:v>46</c:v>
                </c:pt>
                <c:pt idx="50">
                  <c:v>46</c:v>
                </c:pt>
                <c:pt idx="51">
                  <c:v>36</c:v>
                </c:pt>
                <c:pt idx="52">
                  <c:v>50</c:v>
                </c:pt>
                <c:pt idx="53">
                  <c:v>37</c:v>
                </c:pt>
                <c:pt idx="54">
                  <c:v>38</c:v>
                </c:pt>
                <c:pt idx="55">
                  <c:v>48</c:v>
                </c:pt>
                <c:pt idx="56">
                  <c:v>33</c:v>
                </c:pt>
                <c:pt idx="57">
                  <c:v>43</c:v>
                </c:pt>
                <c:pt idx="58">
                  <c:v>43</c:v>
                </c:pt>
                <c:pt idx="59">
                  <c:v>48</c:v>
                </c:pt>
                <c:pt idx="60">
                  <c:v>44</c:v>
                </c:pt>
                <c:pt idx="61">
                  <c:v>45</c:v>
                </c:pt>
                <c:pt idx="62">
                  <c:v>47</c:v>
                </c:pt>
                <c:pt idx="63">
                  <c:v>47</c:v>
                </c:pt>
                <c:pt idx="64">
                  <c:v>47</c:v>
                </c:pt>
                <c:pt idx="65">
                  <c:v>49</c:v>
                </c:pt>
                <c:pt idx="66">
                  <c:v>46</c:v>
                </c:pt>
                <c:pt idx="67">
                  <c:v>37</c:v>
                </c:pt>
                <c:pt idx="68">
                  <c:v>55</c:v>
                </c:pt>
                <c:pt idx="69">
                  <c:v>36</c:v>
                </c:pt>
                <c:pt idx="70">
                  <c:v>41</c:v>
                </c:pt>
                <c:pt idx="71">
                  <c:v>43</c:v>
                </c:pt>
                <c:pt idx="72">
                  <c:v>47</c:v>
                </c:pt>
                <c:pt idx="73">
                  <c:v>49</c:v>
                </c:pt>
                <c:pt idx="74">
                  <c:v>44</c:v>
                </c:pt>
                <c:pt idx="75">
                  <c:v>46</c:v>
                </c:pt>
                <c:pt idx="76">
                  <c:v>47</c:v>
                </c:pt>
                <c:pt idx="77">
                  <c:v>67</c:v>
                </c:pt>
                <c:pt idx="78">
                  <c:v>30</c:v>
                </c:pt>
                <c:pt idx="79">
                  <c:v>66</c:v>
                </c:pt>
                <c:pt idx="80">
                  <c:v>39</c:v>
                </c:pt>
                <c:pt idx="81">
                  <c:v>49</c:v>
                </c:pt>
                <c:pt idx="82">
                  <c:v>66</c:v>
                </c:pt>
                <c:pt idx="83">
                  <c:v>46</c:v>
                </c:pt>
                <c:pt idx="84">
                  <c:v>49</c:v>
                </c:pt>
                <c:pt idx="85">
                  <c:v>42</c:v>
                </c:pt>
                <c:pt idx="86">
                  <c:v>62</c:v>
                </c:pt>
                <c:pt idx="87">
                  <c:v>67</c:v>
                </c:pt>
                <c:pt idx="88">
                  <c:v>34</c:v>
                </c:pt>
                <c:pt idx="89">
                  <c:v>50</c:v>
                </c:pt>
                <c:pt idx="90">
                  <c:v>64</c:v>
                </c:pt>
                <c:pt idx="91">
                  <c:v>35</c:v>
                </c:pt>
                <c:pt idx="92">
                  <c:v>37</c:v>
                </c:pt>
                <c:pt idx="93">
                  <c:v>42</c:v>
                </c:pt>
                <c:pt idx="94">
                  <c:v>48</c:v>
                </c:pt>
                <c:pt idx="95">
                  <c:v>37</c:v>
                </c:pt>
                <c:pt idx="96">
                  <c:v>40</c:v>
                </c:pt>
                <c:pt idx="97">
                  <c:v>63</c:v>
                </c:pt>
                <c:pt idx="98">
                  <c:v>40</c:v>
                </c:pt>
                <c:pt idx="99">
                  <c:v>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7971779"/>
        <c:axId val="837220553"/>
      </c:scatterChart>
      <c:valAx>
        <c:axId val="3879717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en-GB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1"/>
                  <a:t>Calls</a:t>
                </a:r>
                <a:endParaRPr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GB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7220553"/>
        <c:crosses val="autoZero"/>
        <c:crossBetween val="midCat"/>
      </c:valAx>
      <c:valAx>
        <c:axId val="83722055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n-GB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1"/>
                  <a:t>Sales</a:t>
                </a:r>
                <a:endParaRPr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GB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879717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GB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2</xdr:row>
          <xdr:rowOff>85725</xdr:rowOff>
        </xdr:from>
        <xdr:to>
          <xdr:col>8</xdr:col>
          <xdr:colOff>36195</xdr:colOff>
          <xdr:row>35</xdr:row>
          <xdr:rowOff>10160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779145" y="489585"/>
              <a:ext cx="4194810" cy="577659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590550</xdr:colOff>
      <xdr:row>26</xdr:row>
      <xdr:rowOff>133350</xdr:rowOff>
    </xdr:from>
    <xdr:to>
      <xdr:col>11</xdr:col>
      <xdr:colOff>66675</xdr:colOff>
      <xdr:row>34</xdr:row>
      <xdr:rowOff>133350</xdr:rowOff>
    </xdr:to>
    <xdr:sp>
      <xdr:nvSpPr>
        <xdr:cNvPr id="2" name="Rectangle 1"/>
        <xdr:cNvSpPr/>
      </xdr:nvSpPr>
      <xdr:spPr>
        <a:xfrm>
          <a:off x="590550" y="4758690"/>
          <a:ext cx="6265545" cy="145542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536575</xdr:colOff>
      <xdr:row>2</xdr:row>
      <xdr:rowOff>134937</xdr:rowOff>
    </xdr:from>
    <xdr:to>
      <xdr:col>15</xdr:col>
      <xdr:colOff>266700</xdr:colOff>
      <xdr:row>25</xdr:row>
      <xdr:rowOff>38100</xdr:rowOff>
    </xdr:to>
    <xdr:graphicFrame>
      <xdr:nvGraphicFramePr>
        <xdr:cNvPr id="2" name="Chart 1"/>
        <xdr:cNvGraphicFramePr/>
      </xdr:nvGraphicFramePr>
      <xdr:xfrm>
        <a:off x="7171055" y="508000"/>
        <a:ext cx="5922010" cy="41935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419100</xdr:colOff>
      <xdr:row>25</xdr:row>
      <xdr:rowOff>114300</xdr:rowOff>
    </xdr:from>
    <xdr:to>
      <xdr:col>13</xdr:col>
      <xdr:colOff>33655</xdr:colOff>
      <xdr:row>49</xdr:row>
      <xdr:rowOff>109220</xdr:rowOff>
    </xdr:to>
    <xdr:graphicFrame>
      <xdr:nvGraphicFramePr>
        <xdr:cNvPr id="3" name="Chart 2"/>
        <xdr:cNvGraphicFramePr/>
      </xdr:nvGraphicFramePr>
      <xdr:xfrm>
        <a:off x="7053580" y="4777740"/>
        <a:ext cx="4572000" cy="42697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1"/>
  <sheetViews>
    <sheetView topLeftCell="A7" workbookViewId="0">
      <selection activeCell="L12" sqref="L12"/>
    </sheetView>
  </sheetViews>
  <sheetFormatPr defaultColWidth="9" defaultRowHeight="13.8"/>
  <sheetData>
    <row r="2" ht="18" spans="4:4">
      <c r="D2" s="31" t="s">
        <v>0</v>
      </c>
    </row>
    <row r="3" ht="15" spans="1:1">
      <c r="A3" s="32"/>
    </row>
    <row r="31" ht="18" spans="13:13">
      <c r="M31" s="31" t="s">
        <v>1</v>
      </c>
    </row>
  </sheetData>
  <pageMargins left="0.7" right="0.7" top="0.75" bottom="0.75" header="0.3" footer="0.3"/>
  <pageSetup paperSize="1" orientation="portrait" verticalDpi="1200"/>
  <headerFooter/>
  <drawing r:id="rId1"/>
  <legacyDrawing r:id="rId2"/>
  <oleObjects>
    <mc:AlternateContent xmlns:mc="http://schemas.openxmlformats.org/markup-compatibility/2006">
      <mc:Choice Requires="x14">
        <oleObject shapeId="1026" progId="AcroExch.Document.11" r:id="rId3">
          <objectPr defaultSize="0" r:id="rId4">
            <anchor moveWithCells="1">
              <from>
                <xdr:col>1</xdr:col>
                <xdr:colOff>161925</xdr:colOff>
                <xdr:row>2</xdr:row>
                <xdr:rowOff>85725</xdr:rowOff>
              </from>
              <to>
                <xdr:col>8</xdr:col>
                <xdr:colOff>36195</xdr:colOff>
                <xdr:row>35</xdr:row>
                <xdr:rowOff>10160</xdr:rowOff>
              </to>
            </anchor>
          </objectPr>
        </oleObject>
      </mc:Choice>
      <mc:Fallback>
        <oleObject shapeId="1026" progId="AcroExch.Document.11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workbookViewId="0">
      <selection activeCell="A24" sqref="A24"/>
    </sheetView>
  </sheetViews>
  <sheetFormatPr defaultColWidth="12.4259259259259" defaultRowHeight="12.6" outlineLevelCol="4"/>
  <cols>
    <col min="1" max="5" width="12.4259259259259" style="25"/>
    <col min="6" max="6" width="5.13888888888889" style="25" customWidth="1"/>
    <col min="7" max="16384" width="12.4259259259259" style="25"/>
  </cols>
  <sheetData>
    <row r="1" spans="1:5">
      <c r="A1" s="26" t="s">
        <v>2</v>
      </c>
      <c r="B1" s="26" t="s">
        <v>3</v>
      </c>
      <c r="C1" s="27" t="s">
        <v>4</v>
      </c>
      <c r="D1" s="26" t="s">
        <v>5</v>
      </c>
      <c r="E1" s="26" t="s">
        <v>6</v>
      </c>
    </row>
    <row r="2" spans="1:5">
      <c r="A2" s="25">
        <v>41</v>
      </c>
      <c r="B2" s="25">
        <v>125</v>
      </c>
      <c r="C2" s="25">
        <v>12</v>
      </c>
      <c r="D2" s="28">
        <v>0</v>
      </c>
      <c r="E2" s="28" t="s">
        <v>7</v>
      </c>
    </row>
    <row r="3" spans="1:5">
      <c r="A3" s="25">
        <v>34</v>
      </c>
      <c r="B3" s="25">
        <v>125</v>
      </c>
      <c r="C3" s="25">
        <v>19.3</v>
      </c>
      <c r="D3" s="28">
        <v>3</v>
      </c>
      <c r="E3" s="28" t="s">
        <v>8</v>
      </c>
    </row>
    <row r="4" spans="1:5">
      <c r="A4" s="25">
        <v>38</v>
      </c>
      <c r="B4" s="25">
        <v>127</v>
      </c>
      <c r="C4" s="25">
        <v>12.2</v>
      </c>
      <c r="D4" s="28">
        <v>3</v>
      </c>
      <c r="E4" s="28" t="s">
        <v>7</v>
      </c>
    </row>
    <row r="5" spans="1:5">
      <c r="A5" s="25">
        <v>39</v>
      </c>
      <c r="B5" s="25">
        <v>127</v>
      </c>
      <c r="C5" s="25">
        <v>15.5</v>
      </c>
      <c r="D5" s="28">
        <v>1</v>
      </c>
      <c r="E5" s="28" t="s">
        <v>7</v>
      </c>
    </row>
    <row r="6" spans="1:5">
      <c r="A6" s="25">
        <v>37</v>
      </c>
      <c r="B6" s="25">
        <v>127</v>
      </c>
      <c r="C6" s="25">
        <v>15.6</v>
      </c>
      <c r="D6" s="28">
        <v>1</v>
      </c>
      <c r="E6" s="28" t="s">
        <v>8</v>
      </c>
    </row>
    <row r="7" spans="1:5">
      <c r="A7" s="25">
        <v>39</v>
      </c>
      <c r="B7" s="25">
        <v>127</v>
      </c>
      <c r="C7" s="25">
        <v>20.6</v>
      </c>
      <c r="D7" s="28">
        <v>1</v>
      </c>
      <c r="E7" s="28" t="s">
        <v>8</v>
      </c>
    </row>
    <row r="8" spans="1:5">
      <c r="A8" s="25">
        <v>34</v>
      </c>
      <c r="B8" s="25">
        <v>127</v>
      </c>
      <c r="C8" s="25">
        <v>18.5</v>
      </c>
      <c r="D8" s="28">
        <v>4</v>
      </c>
      <c r="E8" s="28" t="s">
        <v>7</v>
      </c>
    </row>
    <row r="9" spans="1:5">
      <c r="A9" s="25">
        <v>40</v>
      </c>
      <c r="B9" s="25">
        <v>127</v>
      </c>
      <c r="C9" s="25">
        <v>15.2</v>
      </c>
      <c r="D9" s="28">
        <v>3</v>
      </c>
      <c r="E9" s="28" t="s">
        <v>8</v>
      </c>
    </row>
    <row r="10" spans="1:5">
      <c r="A10" s="25">
        <v>41</v>
      </c>
      <c r="B10" s="25">
        <v>130</v>
      </c>
      <c r="C10" s="25">
        <v>19.8</v>
      </c>
      <c r="D10" s="28">
        <v>1</v>
      </c>
      <c r="E10" s="28" t="s">
        <v>7</v>
      </c>
    </row>
    <row r="11" spans="1:5">
      <c r="A11" s="25">
        <v>44</v>
      </c>
      <c r="B11" s="25">
        <v>133</v>
      </c>
      <c r="C11" s="25">
        <v>16.1</v>
      </c>
      <c r="D11" s="28">
        <v>1</v>
      </c>
      <c r="E11" s="28" t="s">
        <v>7</v>
      </c>
    </row>
    <row r="12" spans="1:5">
      <c r="A12" s="25">
        <v>40</v>
      </c>
      <c r="B12" s="25">
        <v>135</v>
      </c>
      <c r="C12" s="25">
        <v>13.3</v>
      </c>
      <c r="D12" s="28">
        <v>3</v>
      </c>
      <c r="E12" s="28" t="s">
        <v>9</v>
      </c>
    </row>
    <row r="13" spans="1:5">
      <c r="A13" s="25">
        <v>44</v>
      </c>
      <c r="B13" s="25">
        <v>136</v>
      </c>
      <c r="C13" s="25">
        <v>18.1</v>
      </c>
      <c r="D13" s="28">
        <v>2</v>
      </c>
      <c r="E13" s="28" t="s">
        <v>9</v>
      </c>
    </row>
    <row r="14" spans="1:5">
      <c r="A14" s="25">
        <v>41</v>
      </c>
      <c r="B14" s="25">
        <v>137</v>
      </c>
      <c r="C14" s="25">
        <v>17.7</v>
      </c>
      <c r="D14" s="28">
        <v>1</v>
      </c>
      <c r="E14" s="28" t="s">
        <v>8</v>
      </c>
    </row>
    <row r="15" spans="1:5">
      <c r="A15" s="25">
        <v>43</v>
      </c>
      <c r="B15" s="25">
        <v>137</v>
      </c>
      <c r="C15" s="25">
        <v>18.9</v>
      </c>
      <c r="D15" s="28">
        <v>1</v>
      </c>
      <c r="E15" s="28" t="s">
        <v>7</v>
      </c>
    </row>
    <row r="16" spans="1:5">
      <c r="A16" s="25">
        <v>41</v>
      </c>
      <c r="B16" s="25">
        <v>138</v>
      </c>
      <c r="C16" s="25">
        <v>15.2</v>
      </c>
      <c r="D16" s="28">
        <v>1</v>
      </c>
      <c r="E16" s="28" t="s">
        <v>7</v>
      </c>
    </row>
    <row r="17" spans="1:5">
      <c r="A17" s="25">
        <v>38</v>
      </c>
      <c r="B17" s="25">
        <v>139</v>
      </c>
      <c r="C17" s="25">
        <v>12.2</v>
      </c>
      <c r="D17" s="28">
        <v>1</v>
      </c>
      <c r="E17" s="28" t="s">
        <v>8</v>
      </c>
    </row>
    <row r="18" spans="1:5">
      <c r="A18" s="25">
        <v>40</v>
      </c>
      <c r="B18" s="25">
        <v>139</v>
      </c>
      <c r="C18" s="25">
        <v>15.7</v>
      </c>
      <c r="D18" s="28">
        <v>2</v>
      </c>
      <c r="E18" s="28" t="s">
        <v>7</v>
      </c>
    </row>
    <row r="19" spans="1:5">
      <c r="A19" s="25">
        <v>38</v>
      </c>
      <c r="B19" s="25">
        <v>142</v>
      </c>
      <c r="C19" s="25">
        <v>17.9</v>
      </c>
      <c r="D19" s="28">
        <v>3</v>
      </c>
      <c r="E19" s="28" t="s">
        <v>7</v>
      </c>
    </row>
    <row r="20" spans="1:5">
      <c r="A20" s="25">
        <v>48</v>
      </c>
      <c r="B20" s="25">
        <v>142</v>
      </c>
      <c r="C20" s="25">
        <v>14.8</v>
      </c>
      <c r="D20" s="28">
        <v>0</v>
      </c>
      <c r="E20" s="28" t="s">
        <v>7</v>
      </c>
    </row>
    <row r="21" spans="1:5">
      <c r="A21" s="25">
        <v>44</v>
      </c>
      <c r="B21" s="25">
        <v>144</v>
      </c>
      <c r="C21" s="25">
        <v>15.3</v>
      </c>
      <c r="D21" s="28">
        <v>0</v>
      </c>
      <c r="E21" s="28" t="s">
        <v>8</v>
      </c>
    </row>
    <row r="22" spans="1:5">
      <c r="A22" s="25">
        <v>38</v>
      </c>
      <c r="B22" s="25">
        <v>145</v>
      </c>
      <c r="C22" s="25">
        <v>15.6</v>
      </c>
      <c r="D22" s="28">
        <v>3</v>
      </c>
      <c r="E22" s="28" t="s">
        <v>7</v>
      </c>
    </row>
    <row r="23" spans="1:5">
      <c r="A23" s="25">
        <v>44</v>
      </c>
      <c r="B23" s="25">
        <v>145</v>
      </c>
      <c r="C23" s="25">
        <v>15.8</v>
      </c>
      <c r="D23" s="28">
        <v>1</v>
      </c>
      <c r="E23" s="28" t="s">
        <v>7</v>
      </c>
    </row>
    <row r="24" spans="1:5">
      <c r="A24" s="25">
        <v>40</v>
      </c>
      <c r="B24" s="25">
        <v>146</v>
      </c>
      <c r="C24" s="25">
        <v>18.2</v>
      </c>
      <c r="D24" s="28">
        <v>2</v>
      </c>
      <c r="E24" s="28" t="s">
        <v>8</v>
      </c>
    </row>
    <row r="25" spans="1:5">
      <c r="A25" s="25">
        <v>39</v>
      </c>
      <c r="B25" s="25">
        <v>147</v>
      </c>
      <c r="C25" s="25">
        <v>13.6</v>
      </c>
      <c r="D25" s="28">
        <v>3</v>
      </c>
      <c r="E25" s="28" t="s">
        <v>8</v>
      </c>
    </row>
    <row r="26" spans="1:5">
      <c r="A26" s="25">
        <v>41</v>
      </c>
      <c r="B26" s="25">
        <v>147</v>
      </c>
      <c r="C26" s="25">
        <v>16.8</v>
      </c>
      <c r="D26" s="28">
        <v>2</v>
      </c>
      <c r="E26" s="28" t="s">
        <v>8</v>
      </c>
    </row>
    <row r="27" spans="1:5">
      <c r="A27" s="25">
        <v>39</v>
      </c>
      <c r="B27" s="25">
        <v>148</v>
      </c>
      <c r="C27" s="25">
        <v>14.4</v>
      </c>
      <c r="D27" s="28">
        <v>4</v>
      </c>
      <c r="E27" s="28" t="s">
        <v>8</v>
      </c>
    </row>
    <row r="28" spans="1:5">
      <c r="A28" s="25">
        <v>40</v>
      </c>
      <c r="B28" s="25">
        <v>148</v>
      </c>
      <c r="C28" s="25">
        <v>15.2</v>
      </c>
      <c r="D28" s="28">
        <v>3</v>
      </c>
      <c r="E28" s="28" t="s">
        <v>8</v>
      </c>
    </row>
    <row r="29" spans="1:5">
      <c r="A29" s="25">
        <v>41</v>
      </c>
      <c r="B29" s="25">
        <v>148</v>
      </c>
      <c r="C29" s="25">
        <v>14.8</v>
      </c>
      <c r="D29" s="28">
        <v>1</v>
      </c>
      <c r="E29" s="28" t="s">
        <v>8</v>
      </c>
    </row>
    <row r="30" spans="1:5">
      <c r="A30" s="25">
        <v>42</v>
      </c>
      <c r="B30" s="25">
        <v>148</v>
      </c>
      <c r="C30" s="25">
        <v>13.7</v>
      </c>
      <c r="D30" s="28">
        <v>2</v>
      </c>
      <c r="E30" s="28" t="s">
        <v>7</v>
      </c>
    </row>
    <row r="31" spans="1:5">
      <c r="A31" s="25">
        <v>45</v>
      </c>
      <c r="B31" s="25">
        <v>148</v>
      </c>
      <c r="C31" s="25">
        <v>16.3</v>
      </c>
      <c r="D31" s="28">
        <v>0</v>
      </c>
      <c r="E31" s="28" t="s">
        <v>9</v>
      </c>
    </row>
    <row r="32" spans="1:5">
      <c r="A32" s="25">
        <v>46</v>
      </c>
      <c r="B32" s="25">
        <v>148</v>
      </c>
      <c r="C32" s="25">
        <v>15.5</v>
      </c>
      <c r="D32" s="28">
        <v>1</v>
      </c>
      <c r="E32" s="28" t="s">
        <v>8</v>
      </c>
    </row>
    <row r="33" spans="1:5">
      <c r="A33" s="25">
        <v>35</v>
      </c>
      <c r="B33" s="25">
        <v>149</v>
      </c>
      <c r="C33" s="25">
        <v>19.3</v>
      </c>
      <c r="D33" s="28">
        <v>2</v>
      </c>
      <c r="E33" s="28" t="s">
        <v>7</v>
      </c>
    </row>
    <row r="34" spans="1:5">
      <c r="A34" s="25">
        <v>43</v>
      </c>
      <c r="B34" s="25">
        <v>150</v>
      </c>
      <c r="C34" s="25">
        <v>15.3</v>
      </c>
      <c r="D34" s="28">
        <v>2</v>
      </c>
      <c r="E34" s="28" t="s">
        <v>8</v>
      </c>
    </row>
    <row r="35" spans="1:5">
      <c r="A35" s="25">
        <v>45</v>
      </c>
      <c r="B35" s="25">
        <v>151</v>
      </c>
      <c r="C35" s="25">
        <v>13.6</v>
      </c>
      <c r="D35" s="28">
        <v>1</v>
      </c>
      <c r="E35" s="28" t="s">
        <v>8</v>
      </c>
    </row>
    <row r="36" spans="1:5">
      <c r="A36" s="25">
        <v>45</v>
      </c>
      <c r="B36" s="25">
        <v>152</v>
      </c>
      <c r="C36" s="25">
        <v>17.1</v>
      </c>
      <c r="D36" s="28">
        <v>3</v>
      </c>
      <c r="E36" s="28" t="s">
        <v>8</v>
      </c>
    </row>
    <row r="37" spans="1:5">
      <c r="A37" s="25">
        <v>45</v>
      </c>
      <c r="B37" s="25">
        <v>152</v>
      </c>
      <c r="C37" s="25">
        <v>21.8</v>
      </c>
      <c r="D37" s="28">
        <v>0</v>
      </c>
      <c r="E37" s="28" t="s">
        <v>9</v>
      </c>
    </row>
    <row r="38" spans="1:5">
      <c r="A38" s="29">
        <v>49</v>
      </c>
      <c r="B38" s="25">
        <v>152</v>
      </c>
      <c r="C38" s="25">
        <v>19.9</v>
      </c>
      <c r="D38" s="28">
        <v>2</v>
      </c>
      <c r="E38" s="28" t="s">
        <v>9</v>
      </c>
    </row>
    <row r="39" spans="1:5">
      <c r="A39" s="25">
        <v>42</v>
      </c>
      <c r="B39" s="25">
        <v>153</v>
      </c>
      <c r="C39" s="25">
        <v>14.9</v>
      </c>
      <c r="D39" s="28">
        <v>3</v>
      </c>
      <c r="E39" s="28" t="s">
        <v>8</v>
      </c>
    </row>
    <row r="40" spans="1:5">
      <c r="A40" s="25">
        <v>43</v>
      </c>
      <c r="B40" s="25">
        <v>153</v>
      </c>
      <c r="C40" s="25">
        <v>17.3</v>
      </c>
      <c r="D40" s="28">
        <v>1</v>
      </c>
      <c r="E40" s="28" t="s">
        <v>7</v>
      </c>
    </row>
    <row r="41" spans="1:5">
      <c r="A41" s="25">
        <v>45</v>
      </c>
      <c r="B41" s="25">
        <v>153</v>
      </c>
      <c r="C41" s="25">
        <v>13.4</v>
      </c>
      <c r="D41" s="28">
        <v>1</v>
      </c>
      <c r="E41" s="28" t="s">
        <v>8</v>
      </c>
    </row>
    <row r="42" spans="1:5">
      <c r="A42" s="25">
        <v>42</v>
      </c>
      <c r="B42" s="25">
        <v>154</v>
      </c>
      <c r="C42" s="25">
        <v>13.6</v>
      </c>
      <c r="D42" s="28">
        <v>3</v>
      </c>
      <c r="E42" s="28" t="s">
        <v>9</v>
      </c>
    </row>
    <row r="43" spans="1:5">
      <c r="A43" s="25">
        <v>41</v>
      </c>
      <c r="B43" s="25">
        <v>155</v>
      </c>
      <c r="C43" s="25">
        <v>14.8</v>
      </c>
      <c r="D43" s="28">
        <v>2</v>
      </c>
      <c r="E43" s="28" t="s">
        <v>8</v>
      </c>
    </row>
    <row r="44" spans="1:5">
      <c r="A44" s="25">
        <v>45</v>
      </c>
      <c r="B44" s="25">
        <v>155</v>
      </c>
      <c r="C44" s="25">
        <v>11.6</v>
      </c>
      <c r="D44" s="28">
        <v>3</v>
      </c>
      <c r="E44" s="28" t="s">
        <v>8</v>
      </c>
    </row>
    <row r="45" spans="1:5">
      <c r="A45" s="25">
        <v>36</v>
      </c>
      <c r="B45" s="25">
        <v>158</v>
      </c>
      <c r="C45" s="25">
        <v>17.5</v>
      </c>
      <c r="D45" s="28">
        <v>1</v>
      </c>
      <c r="E45" s="28" t="s">
        <v>8</v>
      </c>
    </row>
    <row r="46" spans="1:5">
      <c r="A46" s="25">
        <v>40</v>
      </c>
      <c r="B46" s="25">
        <v>158</v>
      </c>
      <c r="C46" s="25">
        <v>15.6</v>
      </c>
      <c r="D46" s="28">
        <v>2</v>
      </c>
      <c r="E46" s="28" t="s">
        <v>9</v>
      </c>
    </row>
    <row r="47" spans="1:5">
      <c r="A47" s="25">
        <v>41</v>
      </c>
      <c r="B47" s="25">
        <v>158</v>
      </c>
      <c r="C47" s="25">
        <v>13.8</v>
      </c>
      <c r="D47" s="28">
        <v>4</v>
      </c>
      <c r="E47" s="28" t="s">
        <v>8</v>
      </c>
    </row>
    <row r="48" spans="1:5">
      <c r="A48" s="25">
        <v>34</v>
      </c>
      <c r="B48" s="25">
        <v>160</v>
      </c>
      <c r="C48" s="25">
        <v>13.1</v>
      </c>
      <c r="D48" s="28">
        <v>1</v>
      </c>
      <c r="E48" s="28" t="s">
        <v>9</v>
      </c>
    </row>
    <row r="49" spans="1:5">
      <c r="A49" s="25">
        <v>42</v>
      </c>
      <c r="B49" s="25">
        <v>160</v>
      </c>
      <c r="C49" s="25">
        <v>16.5</v>
      </c>
      <c r="D49" s="28">
        <v>3</v>
      </c>
      <c r="E49" s="28" t="s">
        <v>8</v>
      </c>
    </row>
    <row r="50" spans="1:5">
      <c r="A50" s="25">
        <v>44</v>
      </c>
      <c r="B50" s="25">
        <v>160</v>
      </c>
      <c r="C50" s="25">
        <v>14.1</v>
      </c>
      <c r="D50" s="28">
        <v>4</v>
      </c>
      <c r="E50" s="28" t="s">
        <v>7</v>
      </c>
    </row>
    <row r="51" spans="1:5">
      <c r="A51" s="25">
        <v>46</v>
      </c>
      <c r="B51" s="25">
        <v>160</v>
      </c>
      <c r="C51" s="25">
        <v>12.9</v>
      </c>
      <c r="D51" s="28">
        <v>1</v>
      </c>
      <c r="E51" s="28" t="s">
        <v>8</v>
      </c>
    </row>
    <row r="52" spans="1:5">
      <c r="A52" s="25">
        <v>46</v>
      </c>
      <c r="B52" s="25">
        <v>161</v>
      </c>
      <c r="C52" s="25">
        <v>16.6</v>
      </c>
      <c r="D52" s="28">
        <v>3</v>
      </c>
      <c r="E52" s="28" t="s">
        <v>9</v>
      </c>
    </row>
    <row r="53" spans="1:5">
      <c r="A53" s="25">
        <v>36</v>
      </c>
      <c r="B53" s="25">
        <v>162</v>
      </c>
      <c r="C53" s="25">
        <v>18.4</v>
      </c>
      <c r="D53" s="28">
        <v>2</v>
      </c>
      <c r="E53" s="28" t="s">
        <v>9</v>
      </c>
    </row>
    <row r="54" spans="1:5">
      <c r="A54" s="29">
        <v>50</v>
      </c>
      <c r="B54" s="25">
        <v>162</v>
      </c>
      <c r="C54" s="25">
        <v>15.6</v>
      </c>
      <c r="D54" s="28">
        <v>2</v>
      </c>
      <c r="E54" s="28" t="s">
        <v>9</v>
      </c>
    </row>
    <row r="55" spans="1:5">
      <c r="A55" s="25">
        <v>37</v>
      </c>
      <c r="B55" s="25">
        <v>163</v>
      </c>
      <c r="C55" s="25">
        <v>14.4</v>
      </c>
      <c r="D55" s="28">
        <v>2</v>
      </c>
      <c r="E55" s="28" t="s">
        <v>9</v>
      </c>
    </row>
    <row r="56" spans="1:5">
      <c r="A56" s="25">
        <v>38</v>
      </c>
      <c r="B56" s="25">
        <v>163</v>
      </c>
      <c r="C56" s="25">
        <v>10.8</v>
      </c>
      <c r="D56" s="28">
        <v>4</v>
      </c>
      <c r="E56" s="28" t="s">
        <v>8</v>
      </c>
    </row>
    <row r="57" spans="1:5">
      <c r="A57" s="25">
        <v>48</v>
      </c>
      <c r="B57" s="25">
        <v>163</v>
      </c>
      <c r="C57" s="25">
        <v>15.5</v>
      </c>
      <c r="D57" s="28">
        <v>3</v>
      </c>
      <c r="E57" s="28" t="s">
        <v>8</v>
      </c>
    </row>
    <row r="58" spans="1:5">
      <c r="A58" s="25">
        <v>33</v>
      </c>
      <c r="B58" s="25">
        <v>164</v>
      </c>
      <c r="C58" s="25">
        <v>15.9</v>
      </c>
      <c r="D58" s="28">
        <v>3</v>
      </c>
      <c r="E58" s="28" t="s">
        <v>9</v>
      </c>
    </row>
    <row r="59" spans="1:5">
      <c r="A59" s="25">
        <v>43</v>
      </c>
      <c r="B59" s="25">
        <v>164</v>
      </c>
      <c r="C59" s="25">
        <v>13.1</v>
      </c>
      <c r="D59" s="28">
        <v>3</v>
      </c>
      <c r="E59" s="28" t="s">
        <v>9</v>
      </c>
    </row>
    <row r="60" spans="1:5">
      <c r="A60" s="25">
        <v>43</v>
      </c>
      <c r="B60" s="25">
        <v>164</v>
      </c>
      <c r="C60" s="25">
        <v>15.2</v>
      </c>
      <c r="D60" s="28">
        <v>0</v>
      </c>
      <c r="E60" s="28" t="s">
        <v>9</v>
      </c>
    </row>
    <row r="61" spans="1:5">
      <c r="A61" s="25">
        <v>48</v>
      </c>
      <c r="B61" s="25">
        <v>164</v>
      </c>
      <c r="C61" s="25">
        <v>14.7</v>
      </c>
      <c r="D61" s="28">
        <v>3</v>
      </c>
      <c r="E61" s="28" t="s">
        <v>7</v>
      </c>
    </row>
    <row r="62" spans="1:5">
      <c r="A62" s="25">
        <v>44</v>
      </c>
      <c r="B62" s="25">
        <v>165</v>
      </c>
      <c r="C62" s="25">
        <v>14.2</v>
      </c>
      <c r="D62" s="28">
        <v>5</v>
      </c>
      <c r="E62" s="28" t="s">
        <v>8</v>
      </c>
    </row>
    <row r="63" spans="1:5">
      <c r="A63" s="25">
        <v>45</v>
      </c>
      <c r="B63" s="25">
        <v>165</v>
      </c>
      <c r="C63" s="25">
        <v>16.4</v>
      </c>
      <c r="D63" s="28">
        <v>1</v>
      </c>
      <c r="E63" s="28" t="s">
        <v>8</v>
      </c>
    </row>
    <row r="64" spans="1:5">
      <c r="A64" s="25">
        <v>47</v>
      </c>
      <c r="B64" s="25">
        <v>166</v>
      </c>
      <c r="C64" s="25">
        <v>13.8</v>
      </c>
      <c r="D64" s="28">
        <v>3</v>
      </c>
      <c r="E64" s="28" t="s">
        <v>9</v>
      </c>
    </row>
    <row r="65" spans="1:5">
      <c r="A65" s="25">
        <v>47</v>
      </c>
      <c r="B65" s="25">
        <v>167</v>
      </c>
      <c r="C65" s="25">
        <v>12.9</v>
      </c>
      <c r="D65" s="28">
        <v>5</v>
      </c>
      <c r="E65" s="28" t="s">
        <v>9</v>
      </c>
    </row>
    <row r="66" spans="1:5">
      <c r="A66" s="25">
        <v>47</v>
      </c>
      <c r="B66" s="25">
        <v>167</v>
      </c>
      <c r="C66" s="25">
        <v>16.1</v>
      </c>
      <c r="D66" s="28">
        <v>5</v>
      </c>
      <c r="E66" s="28" t="s">
        <v>9</v>
      </c>
    </row>
    <row r="67" spans="1:5">
      <c r="A67" s="29">
        <v>49</v>
      </c>
      <c r="B67" s="25">
        <v>169</v>
      </c>
      <c r="C67" s="25">
        <v>14.8</v>
      </c>
      <c r="D67" s="28">
        <v>0</v>
      </c>
      <c r="E67" s="28" t="s">
        <v>9</v>
      </c>
    </row>
    <row r="68" spans="1:5">
      <c r="A68" s="25">
        <v>46</v>
      </c>
      <c r="B68" s="25">
        <v>170</v>
      </c>
      <c r="C68" s="25">
        <v>14.2</v>
      </c>
      <c r="D68" s="28">
        <v>2</v>
      </c>
      <c r="E68" s="28" t="s">
        <v>9</v>
      </c>
    </row>
    <row r="69" spans="1:5">
      <c r="A69" s="25">
        <v>37</v>
      </c>
      <c r="B69" s="25">
        <v>171</v>
      </c>
      <c r="C69" s="25">
        <v>11.7</v>
      </c>
      <c r="D69" s="28">
        <v>2</v>
      </c>
      <c r="E69" s="28" t="s">
        <v>8</v>
      </c>
    </row>
    <row r="70" spans="1:5">
      <c r="A70" s="29">
        <v>55</v>
      </c>
      <c r="B70" s="25">
        <v>172</v>
      </c>
      <c r="C70" s="25">
        <v>11.1</v>
      </c>
      <c r="D70" s="28">
        <v>1</v>
      </c>
      <c r="E70" s="28" t="s">
        <v>9</v>
      </c>
    </row>
    <row r="71" spans="1:5">
      <c r="A71" s="25">
        <v>36</v>
      </c>
      <c r="B71" s="25">
        <v>173</v>
      </c>
      <c r="C71" s="25">
        <v>14.3</v>
      </c>
      <c r="D71" s="28">
        <v>4</v>
      </c>
      <c r="E71" s="28" t="s">
        <v>8</v>
      </c>
    </row>
    <row r="72" spans="1:5">
      <c r="A72" s="25">
        <v>41</v>
      </c>
      <c r="B72" s="25">
        <v>173</v>
      </c>
      <c r="C72" s="25">
        <v>15.4</v>
      </c>
      <c r="D72" s="28">
        <v>1</v>
      </c>
      <c r="E72" s="28" t="s">
        <v>9</v>
      </c>
    </row>
    <row r="73" spans="1:5">
      <c r="A73" s="25">
        <v>43</v>
      </c>
      <c r="B73" s="25">
        <v>173</v>
      </c>
      <c r="C73" s="25">
        <v>12.8</v>
      </c>
      <c r="D73" s="28">
        <v>0</v>
      </c>
      <c r="E73" s="28" t="s">
        <v>9</v>
      </c>
    </row>
    <row r="74" spans="1:5">
      <c r="A74" s="25">
        <v>47</v>
      </c>
      <c r="B74" s="25">
        <v>173</v>
      </c>
      <c r="C74" s="25">
        <v>14.6</v>
      </c>
      <c r="D74" s="28">
        <v>2</v>
      </c>
      <c r="E74" s="28" t="s">
        <v>9</v>
      </c>
    </row>
    <row r="75" spans="1:5">
      <c r="A75" s="29">
        <v>49</v>
      </c>
      <c r="B75" s="25">
        <v>173</v>
      </c>
      <c r="C75" s="25">
        <v>17.4</v>
      </c>
      <c r="D75" s="28">
        <v>0</v>
      </c>
      <c r="E75" s="28" t="s">
        <v>9</v>
      </c>
    </row>
    <row r="76" spans="1:5">
      <c r="A76" s="25">
        <v>44</v>
      </c>
      <c r="B76" s="25">
        <v>174</v>
      </c>
      <c r="C76" s="25">
        <v>18.5</v>
      </c>
      <c r="D76" s="28">
        <v>2</v>
      </c>
      <c r="E76" s="28" t="s">
        <v>8</v>
      </c>
    </row>
    <row r="77" spans="1:5">
      <c r="A77" s="25">
        <v>46</v>
      </c>
      <c r="B77" s="25">
        <v>174</v>
      </c>
      <c r="C77" s="25">
        <v>16.6</v>
      </c>
      <c r="D77" s="28">
        <v>2</v>
      </c>
      <c r="E77" s="28" t="s">
        <v>8</v>
      </c>
    </row>
    <row r="78" spans="1:5">
      <c r="A78" s="25">
        <v>47</v>
      </c>
      <c r="B78" s="25">
        <v>174</v>
      </c>
      <c r="C78" s="25">
        <v>13.8</v>
      </c>
      <c r="D78" s="28">
        <v>2</v>
      </c>
      <c r="E78" s="28" t="s">
        <v>8</v>
      </c>
    </row>
    <row r="79" spans="1:5">
      <c r="A79" s="29">
        <v>67</v>
      </c>
      <c r="B79" s="25">
        <v>174</v>
      </c>
      <c r="C79" s="25">
        <v>15.1</v>
      </c>
      <c r="D79" s="28">
        <v>1</v>
      </c>
      <c r="E79" s="28" t="s">
        <v>9</v>
      </c>
    </row>
    <row r="80" spans="1:5">
      <c r="A80" s="25">
        <v>30</v>
      </c>
      <c r="B80" s="25">
        <v>175</v>
      </c>
      <c r="C80" s="25">
        <v>14.3</v>
      </c>
      <c r="D80" s="28">
        <v>3</v>
      </c>
      <c r="E80" s="28" t="s">
        <v>8</v>
      </c>
    </row>
    <row r="81" spans="1:5">
      <c r="A81" s="29">
        <v>66</v>
      </c>
      <c r="B81" s="25">
        <v>175</v>
      </c>
      <c r="C81" s="25">
        <v>12.3</v>
      </c>
      <c r="D81" s="28">
        <v>1</v>
      </c>
      <c r="E81" s="28" t="s">
        <v>7</v>
      </c>
    </row>
    <row r="82" spans="1:5">
      <c r="A82" s="25">
        <v>39</v>
      </c>
      <c r="B82" s="25">
        <v>181</v>
      </c>
      <c r="C82" s="25">
        <v>14.7</v>
      </c>
      <c r="D82" s="28">
        <v>3</v>
      </c>
      <c r="E82" s="28" t="s">
        <v>9</v>
      </c>
    </row>
    <row r="83" spans="1:5">
      <c r="A83" s="29">
        <v>49</v>
      </c>
      <c r="B83" s="25">
        <v>181</v>
      </c>
      <c r="C83" s="25">
        <v>11.6</v>
      </c>
      <c r="D83" s="28">
        <v>2</v>
      </c>
      <c r="E83" s="28" t="s">
        <v>7</v>
      </c>
    </row>
    <row r="84" spans="1:5">
      <c r="A84" s="29">
        <v>66</v>
      </c>
      <c r="B84" s="25">
        <v>181</v>
      </c>
      <c r="C84" s="25">
        <v>11.8</v>
      </c>
      <c r="D84" s="28">
        <v>2</v>
      </c>
      <c r="E84" s="28" t="s">
        <v>9</v>
      </c>
    </row>
    <row r="85" spans="1:5">
      <c r="A85" s="25">
        <v>46</v>
      </c>
      <c r="B85" s="25">
        <v>182</v>
      </c>
      <c r="C85" s="25">
        <v>13.2</v>
      </c>
      <c r="D85" s="28">
        <v>3</v>
      </c>
      <c r="E85" s="28" t="s">
        <v>9</v>
      </c>
    </row>
    <row r="86" spans="1:5">
      <c r="A86" s="29">
        <v>49</v>
      </c>
      <c r="B86" s="25">
        <v>182</v>
      </c>
      <c r="C86" s="25">
        <v>14.1</v>
      </c>
      <c r="D86" s="28">
        <v>4</v>
      </c>
      <c r="E86" s="28" t="s">
        <v>9</v>
      </c>
    </row>
    <row r="87" spans="1:5">
      <c r="A87" s="25">
        <v>42</v>
      </c>
      <c r="B87" s="25">
        <v>183</v>
      </c>
      <c r="C87" s="25">
        <v>14.4</v>
      </c>
      <c r="D87" s="28">
        <v>2</v>
      </c>
      <c r="E87" s="28" t="s">
        <v>9</v>
      </c>
    </row>
    <row r="88" spans="1:5">
      <c r="A88" s="29">
        <v>62</v>
      </c>
      <c r="B88" s="25">
        <v>183</v>
      </c>
      <c r="C88" s="25">
        <v>11.4</v>
      </c>
      <c r="D88" s="28">
        <v>2</v>
      </c>
      <c r="E88" s="28" t="s">
        <v>9</v>
      </c>
    </row>
    <row r="89" spans="1:5">
      <c r="A89" s="29">
        <v>67</v>
      </c>
      <c r="B89" s="25">
        <v>183</v>
      </c>
      <c r="C89" s="25">
        <v>11.4</v>
      </c>
      <c r="D89" s="28">
        <v>4</v>
      </c>
      <c r="E89" s="28" t="s">
        <v>9</v>
      </c>
    </row>
    <row r="90" spans="1:5">
      <c r="A90" s="25">
        <v>34</v>
      </c>
      <c r="B90" s="25">
        <v>184</v>
      </c>
      <c r="C90" s="25">
        <v>12.5</v>
      </c>
      <c r="D90" s="28">
        <v>4</v>
      </c>
      <c r="E90" s="28" t="s">
        <v>8</v>
      </c>
    </row>
    <row r="91" spans="1:5">
      <c r="A91" s="29">
        <v>50</v>
      </c>
      <c r="B91" s="25">
        <v>187</v>
      </c>
      <c r="C91" s="25">
        <v>14.3</v>
      </c>
      <c r="D91" s="28">
        <v>2</v>
      </c>
      <c r="E91" s="28" t="s">
        <v>9</v>
      </c>
    </row>
    <row r="92" spans="1:5">
      <c r="A92" s="29">
        <v>64</v>
      </c>
      <c r="B92" s="25">
        <v>187</v>
      </c>
      <c r="C92" s="25">
        <v>12.5</v>
      </c>
      <c r="D92" s="28">
        <v>2</v>
      </c>
      <c r="E92" s="28" t="s">
        <v>9</v>
      </c>
    </row>
    <row r="93" spans="1:5">
      <c r="A93" s="25">
        <v>35</v>
      </c>
      <c r="B93" s="25">
        <v>188</v>
      </c>
      <c r="C93" s="25">
        <v>18.2</v>
      </c>
      <c r="D93" s="28">
        <v>2</v>
      </c>
      <c r="E93" s="28" t="s">
        <v>9</v>
      </c>
    </row>
    <row r="94" spans="1:5">
      <c r="A94" s="25">
        <v>37</v>
      </c>
      <c r="B94" s="25">
        <v>189</v>
      </c>
      <c r="C94" s="25">
        <v>12.7</v>
      </c>
      <c r="D94" s="28">
        <v>1</v>
      </c>
      <c r="E94" s="28" t="s">
        <v>9</v>
      </c>
    </row>
    <row r="95" spans="1:5">
      <c r="A95" s="25">
        <v>42</v>
      </c>
      <c r="B95" s="25">
        <v>191</v>
      </c>
      <c r="C95" s="25">
        <v>14.2</v>
      </c>
      <c r="D95" s="28">
        <v>0</v>
      </c>
      <c r="E95" s="28" t="s">
        <v>9</v>
      </c>
    </row>
    <row r="96" spans="1:5">
      <c r="A96" s="25">
        <v>48</v>
      </c>
      <c r="B96" s="25">
        <v>191</v>
      </c>
      <c r="C96" s="25">
        <v>13.6</v>
      </c>
      <c r="D96" s="28">
        <v>1</v>
      </c>
      <c r="E96" s="28" t="s">
        <v>8</v>
      </c>
    </row>
    <row r="97" spans="1:5">
      <c r="A97" s="25">
        <v>37</v>
      </c>
      <c r="B97" s="25">
        <v>192</v>
      </c>
      <c r="C97" s="25">
        <v>13.7</v>
      </c>
      <c r="D97" s="28">
        <v>3</v>
      </c>
      <c r="E97" s="28" t="s">
        <v>9</v>
      </c>
    </row>
    <row r="98" spans="1:5">
      <c r="A98" s="25">
        <v>40</v>
      </c>
      <c r="B98" s="25">
        <v>192</v>
      </c>
      <c r="C98" s="25">
        <v>12.7</v>
      </c>
      <c r="D98" s="28">
        <v>1</v>
      </c>
      <c r="E98" s="28" t="s">
        <v>9</v>
      </c>
    </row>
    <row r="99" spans="1:5">
      <c r="A99" s="29">
        <v>63</v>
      </c>
      <c r="B99" s="25">
        <v>193</v>
      </c>
      <c r="C99" s="25">
        <v>12.1</v>
      </c>
      <c r="D99" s="28">
        <v>2</v>
      </c>
      <c r="E99" s="28" t="s">
        <v>9</v>
      </c>
    </row>
    <row r="100" spans="1:5">
      <c r="A100" s="25">
        <v>40</v>
      </c>
      <c r="B100" s="25">
        <v>201</v>
      </c>
      <c r="C100" s="25">
        <v>13.1</v>
      </c>
      <c r="D100" s="28">
        <v>2</v>
      </c>
      <c r="E100" s="28" t="s">
        <v>9</v>
      </c>
    </row>
    <row r="101" spans="1:5">
      <c r="A101" s="25">
        <v>36</v>
      </c>
      <c r="B101" s="25">
        <v>204</v>
      </c>
      <c r="C101" s="25">
        <v>12.1</v>
      </c>
      <c r="D101" s="28">
        <v>1</v>
      </c>
      <c r="E101" s="28" t="s">
        <v>9</v>
      </c>
    </row>
    <row r="102" spans="4:5">
      <c r="D102" s="30"/>
      <c r="E102" s="30"/>
    </row>
  </sheetData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zoomScale="85" zoomScaleNormal="85" topLeftCell="E9" workbookViewId="0">
      <selection activeCell="G43" sqref="G43"/>
    </sheetView>
  </sheetViews>
  <sheetFormatPr defaultColWidth="9" defaultRowHeight="13.8"/>
  <cols>
    <col min="3" max="3" width="14.4259259259259" style="14" customWidth="1"/>
    <col min="4" max="4" width="13" style="14" customWidth="1"/>
    <col min="6" max="6" width="30.4259259259259" customWidth="1"/>
    <col min="7" max="7" width="11.8888888888889" style="14" customWidth="1"/>
    <col min="9" max="9" width="27.287037037037" customWidth="1"/>
  </cols>
  <sheetData>
    <row r="1" ht="15.6" spans="1:3">
      <c r="A1" s="15" t="s">
        <v>10</v>
      </c>
      <c r="B1" s="15"/>
      <c r="C1" s="15"/>
    </row>
    <row r="2" spans="1:1">
      <c r="A2" t="s">
        <v>11</v>
      </c>
    </row>
    <row r="3" spans="3:4">
      <c r="C3" s="1" t="s">
        <v>12</v>
      </c>
      <c r="D3" s="1" t="s">
        <v>13</v>
      </c>
    </row>
    <row r="4" ht="16.2" spans="2:7">
      <c r="B4">
        <v>1</v>
      </c>
      <c r="C4" s="2">
        <v>125</v>
      </c>
      <c r="D4" s="2">
        <v>41</v>
      </c>
      <c r="F4" s="12" t="s">
        <v>14</v>
      </c>
      <c r="G4" s="16">
        <f>SLOPE(D4:D128,C4:C128)</f>
        <v>0.127795208016525</v>
      </c>
    </row>
    <row r="5" ht="16.2" spans="2:7">
      <c r="B5">
        <v>2</v>
      </c>
      <c r="C5" s="2">
        <v>125</v>
      </c>
      <c r="D5" s="2">
        <v>34</v>
      </c>
      <c r="F5" s="12" t="s">
        <v>15</v>
      </c>
      <c r="G5" s="16">
        <f>INTERCEPT(D4:D128,C4:C128)</f>
        <v>23.1405942987106</v>
      </c>
    </row>
    <row r="6" spans="2:7">
      <c r="B6">
        <v>3</v>
      </c>
      <c r="C6" s="2">
        <v>127</v>
      </c>
      <c r="D6" s="2">
        <v>38</v>
      </c>
      <c r="F6" s="12" t="s">
        <v>16</v>
      </c>
      <c r="G6" s="16">
        <f>CORREL(D4:D128,C4:C128)</f>
        <v>0.330919118941762</v>
      </c>
    </row>
    <row r="7" ht="16.2" spans="2:7">
      <c r="B7">
        <v>4</v>
      </c>
      <c r="C7" s="2">
        <v>127</v>
      </c>
      <c r="D7" s="2">
        <v>39</v>
      </c>
      <c r="F7" s="12" t="s">
        <v>17</v>
      </c>
      <c r="G7" s="16">
        <f>RSQ(D4:D128,C4:C128)</f>
        <v>0.109507463281192</v>
      </c>
    </row>
    <row r="8" spans="2:7">
      <c r="B8">
        <v>5</v>
      </c>
      <c r="C8" s="2">
        <v>127</v>
      </c>
      <c r="D8" s="2">
        <v>37</v>
      </c>
      <c r="F8" s="12" t="s">
        <v>18</v>
      </c>
      <c r="G8" s="16">
        <f>STEYX(D4:D128,C4:C128)</f>
        <v>7.05610508662949</v>
      </c>
    </row>
    <row r="9" spans="2:6">
      <c r="B9">
        <v>6</v>
      </c>
      <c r="C9" s="2">
        <v>127</v>
      </c>
      <c r="D9" s="2">
        <v>39</v>
      </c>
      <c r="F9" s="12"/>
    </row>
    <row r="10" spans="2:4">
      <c r="B10">
        <v>7</v>
      </c>
      <c r="C10" s="2">
        <v>127</v>
      </c>
      <c r="D10" s="2">
        <v>34</v>
      </c>
    </row>
    <row r="11" spans="2:4">
      <c r="B11">
        <v>8</v>
      </c>
      <c r="C11" s="2">
        <v>127</v>
      </c>
      <c r="D11" s="2">
        <v>40</v>
      </c>
    </row>
    <row r="12" ht="15.6" spans="2:7">
      <c r="B12">
        <v>9</v>
      </c>
      <c r="C12" s="2">
        <v>130</v>
      </c>
      <c r="D12" s="2">
        <v>41</v>
      </c>
      <c r="F12" s="17" t="s">
        <v>19</v>
      </c>
      <c r="G12" s="17"/>
    </row>
    <row r="13" spans="2:7">
      <c r="B13">
        <v>10</v>
      </c>
      <c r="C13" s="2">
        <v>133</v>
      </c>
      <c r="D13" s="2">
        <v>44</v>
      </c>
      <c r="F13" s="12" t="s">
        <v>20</v>
      </c>
      <c r="G13" s="18">
        <f>COUNT(C4:C128)</f>
        <v>100</v>
      </c>
    </row>
    <row r="14" spans="2:7">
      <c r="B14">
        <v>11</v>
      </c>
      <c r="C14" s="2">
        <v>135</v>
      </c>
      <c r="D14" s="2">
        <v>40</v>
      </c>
      <c r="F14" s="12" t="s">
        <v>16</v>
      </c>
      <c r="G14" s="16">
        <f>CORREL(D4:D128,C4:C128)</f>
        <v>0.330919118941762</v>
      </c>
    </row>
    <row r="15" ht="16.2" spans="2:7">
      <c r="B15">
        <v>12</v>
      </c>
      <c r="C15" s="2">
        <v>136</v>
      </c>
      <c r="D15" s="2">
        <v>44</v>
      </c>
      <c r="F15" s="12" t="s">
        <v>21</v>
      </c>
      <c r="G15" s="16">
        <f>STDEV(C4:C128)</f>
        <v>19.2642732077341</v>
      </c>
    </row>
    <row r="16" ht="16.2" spans="2:7">
      <c r="B16">
        <v>13</v>
      </c>
      <c r="C16" s="2">
        <v>137</v>
      </c>
      <c r="D16" s="2">
        <v>41</v>
      </c>
      <c r="F16" s="12" t="s">
        <v>22</v>
      </c>
      <c r="G16" s="16">
        <f>STDEV(D4:D128)</f>
        <v>7.43952724684611</v>
      </c>
    </row>
    <row r="17" ht="16.2" spans="2:7">
      <c r="B17">
        <v>14</v>
      </c>
      <c r="C17" s="2">
        <v>137</v>
      </c>
      <c r="D17" s="2">
        <v>43</v>
      </c>
      <c r="F17" s="12" t="s">
        <v>14</v>
      </c>
      <c r="G17" s="16">
        <f>SLOPE(D4:D128,C4:C128)</f>
        <v>0.127795208016525</v>
      </c>
    </row>
    <row r="18" spans="2:7">
      <c r="B18">
        <v>15</v>
      </c>
      <c r="C18" s="2">
        <v>138</v>
      </c>
      <c r="D18" s="2">
        <v>41</v>
      </c>
      <c r="F18" s="12" t="s">
        <v>23</v>
      </c>
      <c r="G18" s="16">
        <f>STEYX(D4:D128,C4:C128)</f>
        <v>7.05610508662949</v>
      </c>
    </row>
    <row r="19" ht="16.2" spans="2:7">
      <c r="B19">
        <v>16</v>
      </c>
      <c r="C19" s="2">
        <v>139</v>
      </c>
      <c r="D19" s="2">
        <v>38</v>
      </c>
      <c r="F19" s="12" t="s">
        <v>24</v>
      </c>
      <c r="G19" s="16">
        <f>G18/(G15*SQRT(G13-1))</f>
        <v>0.0368124577762861</v>
      </c>
    </row>
    <row r="20" ht="15.6" spans="2:8">
      <c r="B20">
        <v>17</v>
      </c>
      <c r="C20" s="2">
        <v>139</v>
      </c>
      <c r="D20" s="2">
        <v>40</v>
      </c>
      <c r="F20" s="12" t="s">
        <v>25</v>
      </c>
      <c r="G20" s="16">
        <f>G17/G19</f>
        <v>3.47152066817033</v>
      </c>
      <c r="H20" s="19"/>
    </row>
    <row r="21" spans="2:7">
      <c r="B21">
        <v>18</v>
      </c>
      <c r="C21" s="2">
        <v>142</v>
      </c>
      <c r="D21" s="2">
        <v>38</v>
      </c>
      <c r="F21" s="12" t="s">
        <v>26</v>
      </c>
      <c r="G21" s="18">
        <f>G13-2</f>
        <v>98</v>
      </c>
    </row>
    <row r="22" spans="2:7">
      <c r="B22">
        <v>19</v>
      </c>
      <c r="C22" s="2">
        <v>142</v>
      </c>
      <c r="D22" s="2">
        <v>48</v>
      </c>
      <c r="F22" s="12" t="s">
        <v>27</v>
      </c>
      <c r="G22" s="16">
        <f>TDIST(ABS(G20),G21,2)</f>
        <v>0.00077140055538598</v>
      </c>
    </row>
    <row r="23" spans="2:7">
      <c r="B23">
        <v>20</v>
      </c>
      <c r="C23" s="2">
        <v>144</v>
      </c>
      <c r="D23" s="2">
        <v>44</v>
      </c>
      <c r="F23" s="12" t="s">
        <v>28</v>
      </c>
      <c r="G23" s="16">
        <f>TDIST(ABS(G20),G21,1)</f>
        <v>0.00038570027769299</v>
      </c>
    </row>
    <row r="24" spans="2:7">
      <c r="B24">
        <v>21</v>
      </c>
      <c r="C24" s="2">
        <v>145</v>
      </c>
      <c r="D24" s="2">
        <v>38</v>
      </c>
      <c r="F24" s="12" t="s">
        <v>29</v>
      </c>
      <c r="G24" s="20">
        <v>0.99</v>
      </c>
    </row>
    <row r="25" spans="2:7">
      <c r="B25">
        <v>22</v>
      </c>
      <c r="C25" s="2">
        <v>145</v>
      </c>
      <c r="D25" s="2">
        <v>44</v>
      </c>
      <c r="F25" s="12" t="s">
        <v>30</v>
      </c>
      <c r="G25" s="16">
        <f>TINV(1-G24,G21)</f>
        <v>2.62693109575637</v>
      </c>
    </row>
    <row r="26" spans="2:6">
      <c r="B26">
        <v>23</v>
      </c>
      <c r="C26" s="2">
        <v>146</v>
      </c>
      <c r="D26" s="2">
        <v>40</v>
      </c>
      <c r="F26" s="12"/>
    </row>
    <row r="27" ht="15.6" spans="2:7">
      <c r="B27">
        <v>24</v>
      </c>
      <c r="C27" s="2">
        <v>147</v>
      </c>
      <c r="D27" s="2">
        <v>39</v>
      </c>
      <c r="F27" s="17" t="s">
        <v>31</v>
      </c>
      <c r="G27" s="17"/>
    </row>
    <row r="28" spans="2:7">
      <c r="B28">
        <v>25</v>
      </c>
      <c r="C28" s="2">
        <v>147</v>
      </c>
      <c r="D28" s="2">
        <v>41</v>
      </c>
      <c r="F28" s="12" t="s">
        <v>32</v>
      </c>
      <c r="G28" s="16">
        <f>G17-G25*G19</f>
        <v>0.0310914179727803</v>
      </c>
    </row>
    <row r="29" spans="2:7">
      <c r="B29">
        <v>26</v>
      </c>
      <c r="C29" s="2">
        <v>148</v>
      </c>
      <c r="D29" s="2">
        <v>39</v>
      </c>
      <c r="F29" s="12" t="s">
        <v>33</v>
      </c>
      <c r="G29" s="16">
        <f>G17+G25*G19</f>
        <v>0.224498998060269</v>
      </c>
    </row>
    <row r="30" spans="2:6">
      <c r="B30">
        <v>27</v>
      </c>
      <c r="C30" s="2">
        <v>148</v>
      </c>
      <c r="D30" s="2">
        <v>40</v>
      </c>
      <c r="F30" s="12"/>
    </row>
    <row r="31" spans="2:7">
      <c r="B31">
        <v>28</v>
      </c>
      <c r="C31" s="2">
        <v>148</v>
      </c>
      <c r="D31" s="2">
        <v>41</v>
      </c>
      <c r="F31" s="12" t="s">
        <v>34</v>
      </c>
      <c r="G31" s="21">
        <v>140</v>
      </c>
    </row>
    <row r="32" spans="2:7">
      <c r="B32">
        <v>29</v>
      </c>
      <c r="C32" s="2">
        <v>148</v>
      </c>
      <c r="D32" s="2">
        <v>42</v>
      </c>
      <c r="F32" s="12" t="s">
        <v>35</v>
      </c>
      <c r="G32" s="16">
        <f>AVERAGE(C4:C128)</f>
        <v>160.33</v>
      </c>
    </row>
    <row r="33" spans="2:7">
      <c r="B33">
        <v>30</v>
      </c>
      <c r="C33" s="2">
        <v>148</v>
      </c>
      <c r="D33" s="2">
        <v>45</v>
      </c>
      <c r="F33" s="12" t="s">
        <v>36</v>
      </c>
      <c r="G33" s="16">
        <f>FORECAST(G31,D4:D128,C4:C128)</f>
        <v>41.031923421024</v>
      </c>
    </row>
    <row r="34" spans="2:7">
      <c r="B34">
        <v>31</v>
      </c>
      <c r="C34" s="2">
        <v>148</v>
      </c>
      <c r="D34" s="2">
        <v>46</v>
      </c>
      <c r="F34" s="12" t="s">
        <v>37</v>
      </c>
      <c r="G34" s="16">
        <f>DEVSQ(C4:C128)</f>
        <v>36740.11</v>
      </c>
    </row>
    <row r="35" spans="2:7">
      <c r="B35">
        <v>32</v>
      </c>
      <c r="C35" s="2">
        <v>149</v>
      </c>
      <c r="D35" s="2">
        <v>35</v>
      </c>
      <c r="F35" s="12" t="s">
        <v>38</v>
      </c>
      <c r="G35" s="16">
        <f>G18*SQRT(1/G13+(G31-G32)^2/G34)</f>
        <v>1.02858381213094</v>
      </c>
    </row>
    <row r="36" spans="2:7">
      <c r="B36">
        <v>33</v>
      </c>
      <c r="C36" s="2">
        <v>150</v>
      </c>
      <c r="D36" s="2">
        <v>43</v>
      </c>
      <c r="F36" s="12" t="s">
        <v>39</v>
      </c>
      <c r="G36" s="16">
        <f>G18*SQRT(1+1/G13+(G31-G32)^2/G34)</f>
        <v>7.13068044804536</v>
      </c>
    </row>
    <row r="37" spans="2:7">
      <c r="B37">
        <v>34</v>
      </c>
      <c r="C37" s="2">
        <v>151</v>
      </c>
      <c r="D37" s="2">
        <v>45</v>
      </c>
      <c r="F37" s="12"/>
      <c r="G37" s="22"/>
    </row>
    <row r="38" ht="15.6" spans="2:7">
      <c r="B38">
        <v>35</v>
      </c>
      <c r="C38" s="2">
        <v>152</v>
      </c>
      <c r="D38" s="2">
        <v>45</v>
      </c>
      <c r="F38" s="17" t="s">
        <v>40</v>
      </c>
      <c r="G38" s="17"/>
    </row>
    <row r="39" spans="2:7">
      <c r="B39">
        <v>36</v>
      </c>
      <c r="C39" s="2">
        <v>152</v>
      </c>
      <c r="D39" s="2">
        <v>45</v>
      </c>
      <c r="F39" s="12" t="s">
        <v>32</v>
      </c>
      <c r="G39" s="16">
        <f>G33-G25*G35</f>
        <v>38.3299046203456</v>
      </c>
    </row>
    <row r="40" spans="2:7">
      <c r="B40">
        <v>37</v>
      </c>
      <c r="C40" s="2">
        <v>152</v>
      </c>
      <c r="D40" s="23">
        <v>49</v>
      </c>
      <c r="F40" s="12" t="s">
        <v>33</v>
      </c>
      <c r="G40" s="16">
        <f>G33+G25*G35</f>
        <v>43.7339422217024</v>
      </c>
    </row>
    <row r="41" spans="2:4">
      <c r="B41">
        <v>38</v>
      </c>
      <c r="C41" s="2">
        <v>153</v>
      </c>
      <c r="D41" s="2">
        <v>42</v>
      </c>
    </row>
    <row r="42" ht="15.6" spans="2:7">
      <c r="B42">
        <v>39</v>
      </c>
      <c r="C42" s="2">
        <v>153</v>
      </c>
      <c r="D42" s="2">
        <v>43</v>
      </c>
      <c r="F42" s="17" t="s">
        <v>41</v>
      </c>
      <c r="G42" s="17"/>
    </row>
    <row r="43" spans="2:7">
      <c r="B43">
        <v>40</v>
      </c>
      <c r="C43" s="2">
        <v>153</v>
      </c>
      <c r="D43" s="2">
        <v>45</v>
      </c>
      <c r="F43" s="12" t="s">
        <v>32</v>
      </c>
      <c r="G43" s="16">
        <f>G33-G25*G36</f>
        <v>22.3001172181517</v>
      </c>
    </row>
    <row r="44" spans="2:7">
      <c r="B44">
        <v>41</v>
      </c>
      <c r="C44" s="2">
        <v>154</v>
      </c>
      <c r="D44" s="2">
        <v>42</v>
      </c>
      <c r="F44" s="12" t="s">
        <v>33</v>
      </c>
      <c r="G44" s="16">
        <f>G33+G25*G36</f>
        <v>59.7637296238964</v>
      </c>
    </row>
    <row r="45" spans="2:4">
      <c r="B45">
        <v>42</v>
      </c>
      <c r="C45" s="2">
        <v>155</v>
      </c>
      <c r="D45" s="2">
        <v>41</v>
      </c>
    </row>
    <row r="46" spans="2:10">
      <c r="B46">
        <v>43</v>
      </c>
      <c r="C46" s="2">
        <v>155</v>
      </c>
      <c r="D46" s="2">
        <v>45</v>
      </c>
      <c r="I46" s="12"/>
      <c r="J46" s="14"/>
    </row>
    <row r="47" spans="2:10">
      <c r="B47">
        <v>44</v>
      </c>
      <c r="C47" s="2">
        <v>158</v>
      </c>
      <c r="D47" s="2">
        <v>36</v>
      </c>
      <c r="I47" s="12"/>
      <c r="J47" s="14"/>
    </row>
    <row r="48" spans="2:4">
      <c r="B48">
        <v>45</v>
      </c>
      <c r="C48" s="2">
        <v>158</v>
      </c>
      <c r="D48" s="2">
        <v>40</v>
      </c>
    </row>
    <row r="49" spans="2:4">
      <c r="B49">
        <v>46</v>
      </c>
      <c r="C49" s="2">
        <v>158</v>
      </c>
      <c r="D49" s="2">
        <v>41</v>
      </c>
    </row>
    <row r="50" spans="2:4">
      <c r="B50">
        <v>47</v>
      </c>
      <c r="C50" s="2">
        <v>160</v>
      </c>
      <c r="D50" s="2">
        <v>34</v>
      </c>
    </row>
    <row r="51" spans="2:4">
      <c r="B51">
        <v>48</v>
      </c>
      <c r="C51" s="2">
        <v>160</v>
      </c>
      <c r="D51" s="2">
        <v>42</v>
      </c>
    </row>
    <row r="52" spans="2:4">
      <c r="B52">
        <v>49</v>
      </c>
      <c r="C52" s="2">
        <v>160</v>
      </c>
      <c r="D52" s="2">
        <v>44</v>
      </c>
    </row>
    <row r="53" spans="2:4">
      <c r="B53">
        <v>50</v>
      </c>
      <c r="C53" s="2">
        <v>160</v>
      </c>
      <c r="D53" s="2">
        <v>46</v>
      </c>
    </row>
    <row r="54" spans="2:4">
      <c r="B54">
        <v>51</v>
      </c>
      <c r="C54" s="2">
        <v>161</v>
      </c>
      <c r="D54" s="2">
        <v>46</v>
      </c>
    </row>
    <row r="55" spans="2:4">
      <c r="B55">
        <v>52</v>
      </c>
      <c r="C55" s="2">
        <v>162</v>
      </c>
      <c r="D55" s="2">
        <v>36</v>
      </c>
    </row>
    <row r="56" spans="2:4">
      <c r="B56">
        <v>53</v>
      </c>
      <c r="C56" s="2">
        <v>162</v>
      </c>
      <c r="D56" s="23">
        <v>50</v>
      </c>
    </row>
    <row r="57" spans="2:4">
      <c r="B57">
        <v>54</v>
      </c>
      <c r="C57" s="2">
        <v>163</v>
      </c>
      <c r="D57" s="2">
        <v>37</v>
      </c>
    </row>
    <row r="58" spans="2:4">
      <c r="B58">
        <v>55</v>
      </c>
      <c r="C58" s="2">
        <v>163</v>
      </c>
      <c r="D58" s="2">
        <v>38</v>
      </c>
    </row>
    <row r="59" spans="2:4">
      <c r="B59">
        <v>56</v>
      </c>
      <c r="C59" s="2">
        <v>163</v>
      </c>
      <c r="D59" s="2">
        <v>48</v>
      </c>
    </row>
    <row r="60" spans="2:4">
      <c r="B60">
        <v>57</v>
      </c>
      <c r="C60" s="2">
        <v>164</v>
      </c>
      <c r="D60" s="2">
        <v>33</v>
      </c>
    </row>
    <row r="61" spans="2:4">
      <c r="B61">
        <v>58</v>
      </c>
      <c r="C61" s="2">
        <v>164</v>
      </c>
      <c r="D61" s="2">
        <v>43</v>
      </c>
    </row>
    <row r="62" spans="2:4">
      <c r="B62">
        <v>59</v>
      </c>
      <c r="C62" s="2">
        <v>164</v>
      </c>
      <c r="D62" s="2">
        <v>43</v>
      </c>
    </row>
    <row r="63" spans="2:4">
      <c r="B63">
        <v>60</v>
      </c>
      <c r="C63" s="2">
        <v>164</v>
      </c>
      <c r="D63" s="2">
        <v>48</v>
      </c>
    </row>
    <row r="64" spans="2:4">
      <c r="B64">
        <v>61</v>
      </c>
      <c r="C64" s="2">
        <v>165</v>
      </c>
      <c r="D64" s="2">
        <v>44</v>
      </c>
    </row>
    <row r="65" spans="2:4">
      <c r="B65">
        <v>62</v>
      </c>
      <c r="C65" s="2">
        <v>165</v>
      </c>
      <c r="D65" s="2">
        <v>45</v>
      </c>
    </row>
    <row r="66" spans="2:4">
      <c r="B66">
        <v>63</v>
      </c>
      <c r="C66" s="2">
        <v>166</v>
      </c>
      <c r="D66" s="2">
        <v>47</v>
      </c>
    </row>
    <row r="67" spans="2:4">
      <c r="B67">
        <v>64</v>
      </c>
      <c r="C67" s="2">
        <v>167</v>
      </c>
      <c r="D67" s="2">
        <v>47</v>
      </c>
    </row>
    <row r="68" spans="2:4">
      <c r="B68">
        <v>65</v>
      </c>
      <c r="C68" s="2">
        <v>167</v>
      </c>
      <c r="D68" s="2">
        <v>47</v>
      </c>
    </row>
    <row r="69" spans="2:4">
      <c r="B69">
        <v>66</v>
      </c>
      <c r="C69" s="2">
        <v>169</v>
      </c>
      <c r="D69" s="23">
        <v>49</v>
      </c>
    </row>
    <row r="70" spans="2:4">
      <c r="B70">
        <v>67</v>
      </c>
      <c r="C70" s="2">
        <v>170</v>
      </c>
      <c r="D70" s="2">
        <v>46</v>
      </c>
    </row>
    <row r="71" spans="2:4">
      <c r="B71">
        <v>68</v>
      </c>
      <c r="C71" s="2">
        <v>171</v>
      </c>
      <c r="D71" s="2">
        <v>37</v>
      </c>
    </row>
    <row r="72" spans="2:4">
      <c r="B72">
        <v>69</v>
      </c>
      <c r="C72" s="2">
        <v>172</v>
      </c>
      <c r="D72" s="23">
        <v>55</v>
      </c>
    </row>
    <row r="73" spans="2:4">
      <c r="B73">
        <v>70</v>
      </c>
      <c r="C73" s="2">
        <v>173</v>
      </c>
      <c r="D73" s="2">
        <v>36</v>
      </c>
    </row>
    <row r="74" spans="2:4">
      <c r="B74">
        <v>71</v>
      </c>
      <c r="C74" s="2">
        <v>173</v>
      </c>
      <c r="D74" s="2">
        <v>41</v>
      </c>
    </row>
    <row r="75" spans="2:4">
      <c r="B75">
        <v>72</v>
      </c>
      <c r="C75" s="2">
        <v>173</v>
      </c>
      <c r="D75" s="2">
        <v>43</v>
      </c>
    </row>
    <row r="76" spans="2:4">
      <c r="B76">
        <v>73</v>
      </c>
      <c r="C76" s="2">
        <v>173</v>
      </c>
      <c r="D76" s="2">
        <v>47</v>
      </c>
    </row>
    <row r="77" spans="2:4">
      <c r="B77">
        <v>74</v>
      </c>
      <c r="C77" s="2">
        <v>173</v>
      </c>
      <c r="D77" s="23">
        <v>49</v>
      </c>
    </row>
    <row r="78" spans="2:4">
      <c r="B78">
        <v>75</v>
      </c>
      <c r="C78" s="2">
        <v>174</v>
      </c>
      <c r="D78" s="2">
        <v>44</v>
      </c>
    </row>
    <row r="79" spans="2:4">
      <c r="B79">
        <v>76</v>
      </c>
      <c r="C79" s="2">
        <v>174</v>
      </c>
      <c r="D79" s="2">
        <v>46</v>
      </c>
    </row>
    <row r="80" spans="2:4">
      <c r="B80">
        <v>77</v>
      </c>
      <c r="C80" s="2">
        <v>174</v>
      </c>
      <c r="D80" s="2">
        <v>47</v>
      </c>
    </row>
    <row r="81" spans="2:4">
      <c r="B81">
        <v>78</v>
      </c>
      <c r="C81" s="2">
        <v>174</v>
      </c>
      <c r="D81" s="23">
        <v>67</v>
      </c>
    </row>
    <row r="82" spans="2:4">
      <c r="B82">
        <v>79</v>
      </c>
      <c r="C82" s="2">
        <v>175</v>
      </c>
      <c r="D82" s="2">
        <v>30</v>
      </c>
    </row>
    <row r="83" spans="2:4">
      <c r="B83">
        <v>80</v>
      </c>
      <c r="C83" s="2">
        <v>175</v>
      </c>
      <c r="D83" s="23">
        <v>66</v>
      </c>
    </row>
    <row r="84" spans="2:4">
      <c r="B84">
        <v>81</v>
      </c>
      <c r="C84" s="2">
        <v>181</v>
      </c>
      <c r="D84" s="2">
        <v>39</v>
      </c>
    </row>
    <row r="85" spans="2:4">
      <c r="B85">
        <v>82</v>
      </c>
      <c r="C85" s="2">
        <v>181</v>
      </c>
      <c r="D85" s="23">
        <v>49</v>
      </c>
    </row>
    <row r="86" spans="2:4">
      <c r="B86">
        <v>83</v>
      </c>
      <c r="C86" s="2">
        <v>181</v>
      </c>
      <c r="D86" s="23">
        <v>66</v>
      </c>
    </row>
    <row r="87" spans="2:4">
      <c r="B87">
        <v>84</v>
      </c>
      <c r="C87" s="2">
        <v>182</v>
      </c>
      <c r="D87" s="2">
        <v>46</v>
      </c>
    </row>
    <row r="88" spans="2:4">
      <c r="B88">
        <v>85</v>
      </c>
      <c r="C88" s="2">
        <v>182</v>
      </c>
      <c r="D88" s="23">
        <v>49</v>
      </c>
    </row>
    <row r="89" spans="2:4">
      <c r="B89">
        <v>86</v>
      </c>
      <c r="C89" s="2">
        <v>183</v>
      </c>
      <c r="D89" s="2">
        <v>42</v>
      </c>
    </row>
    <row r="90" spans="2:4">
      <c r="B90">
        <v>87</v>
      </c>
      <c r="C90" s="2">
        <v>183</v>
      </c>
      <c r="D90" s="23">
        <v>62</v>
      </c>
    </row>
    <row r="91" spans="2:4">
      <c r="B91">
        <v>88</v>
      </c>
      <c r="C91" s="2">
        <v>183</v>
      </c>
      <c r="D91" s="23">
        <v>67</v>
      </c>
    </row>
    <row r="92" spans="2:4">
      <c r="B92">
        <v>89</v>
      </c>
      <c r="C92" s="2">
        <v>184</v>
      </c>
      <c r="D92" s="2">
        <v>34</v>
      </c>
    </row>
    <row r="93" spans="2:4">
      <c r="B93">
        <v>90</v>
      </c>
      <c r="C93" s="2">
        <v>187</v>
      </c>
      <c r="D93" s="23">
        <v>50</v>
      </c>
    </row>
    <row r="94" spans="2:4">
      <c r="B94">
        <v>91</v>
      </c>
      <c r="C94" s="2">
        <v>187</v>
      </c>
      <c r="D94" s="23">
        <v>64</v>
      </c>
    </row>
    <row r="95" spans="2:4">
      <c r="B95">
        <v>92</v>
      </c>
      <c r="C95" s="2">
        <v>188</v>
      </c>
      <c r="D95" s="2">
        <v>35</v>
      </c>
    </row>
    <row r="96" spans="2:4">
      <c r="B96">
        <v>93</v>
      </c>
      <c r="C96" s="2">
        <v>189</v>
      </c>
      <c r="D96" s="2">
        <v>37</v>
      </c>
    </row>
    <row r="97" spans="2:4">
      <c r="B97">
        <v>94</v>
      </c>
      <c r="C97" s="2">
        <v>191</v>
      </c>
      <c r="D97" s="2">
        <v>42</v>
      </c>
    </row>
    <row r="98" spans="2:4">
      <c r="B98">
        <v>95</v>
      </c>
      <c r="C98" s="2">
        <v>191</v>
      </c>
      <c r="D98" s="2">
        <v>48</v>
      </c>
    </row>
    <row r="99" spans="2:4">
      <c r="B99">
        <v>96</v>
      </c>
      <c r="C99" s="2">
        <v>192</v>
      </c>
      <c r="D99" s="2">
        <v>37</v>
      </c>
    </row>
    <row r="100" spans="2:4">
      <c r="B100">
        <v>97</v>
      </c>
      <c r="C100" s="2">
        <v>192</v>
      </c>
      <c r="D100" s="2">
        <v>40</v>
      </c>
    </row>
    <row r="101" spans="2:4">
      <c r="B101">
        <v>98</v>
      </c>
      <c r="C101" s="2">
        <v>193</v>
      </c>
      <c r="D101" s="23">
        <v>63</v>
      </c>
    </row>
    <row r="102" spans="2:4">
      <c r="B102">
        <v>99</v>
      </c>
      <c r="C102" s="2">
        <v>201</v>
      </c>
      <c r="D102" s="2">
        <v>40</v>
      </c>
    </row>
    <row r="103" spans="2:4">
      <c r="B103">
        <v>100</v>
      </c>
      <c r="C103" s="2">
        <v>204</v>
      </c>
      <c r="D103" s="2">
        <v>36</v>
      </c>
    </row>
    <row r="104" spans="2:4">
      <c r="B104">
        <v>101</v>
      </c>
      <c r="C104" s="2"/>
      <c r="D104" s="21"/>
    </row>
    <row r="105" spans="2:4">
      <c r="B105">
        <v>102</v>
      </c>
      <c r="C105" s="2"/>
      <c r="D105" s="21"/>
    </row>
    <row r="106" spans="2:4">
      <c r="B106">
        <v>103</v>
      </c>
      <c r="C106" s="21"/>
      <c r="D106" s="21"/>
    </row>
    <row r="107" spans="2:4">
      <c r="B107">
        <v>104</v>
      </c>
      <c r="C107" s="21"/>
      <c r="D107" s="21"/>
    </row>
    <row r="108" spans="2:4">
      <c r="B108">
        <v>105</v>
      </c>
      <c r="C108" s="21"/>
      <c r="D108" s="21"/>
    </row>
    <row r="109" spans="2:4">
      <c r="B109">
        <v>106</v>
      </c>
      <c r="C109" s="24"/>
      <c r="D109" s="24"/>
    </row>
    <row r="110" spans="2:4">
      <c r="B110">
        <v>107</v>
      </c>
      <c r="C110" s="24"/>
      <c r="D110" s="24"/>
    </row>
    <row r="111" spans="2:4">
      <c r="B111">
        <v>108</v>
      </c>
      <c r="C111" s="24"/>
      <c r="D111" s="24"/>
    </row>
    <row r="112" spans="2:4">
      <c r="B112">
        <v>109</v>
      </c>
      <c r="C112" s="24"/>
      <c r="D112" s="24"/>
    </row>
    <row r="113" spans="2:4">
      <c r="B113">
        <v>110</v>
      </c>
      <c r="C113" s="24"/>
      <c r="D113" s="24"/>
    </row>
    <row r="114" spans="2:4">
      <c r="B114">
        <v>111</v>
      </c>
      <c r="C114" s="24"/>
      <c r="D114" s="24"/>
    </row>
    <row r="115" spans="2:4">
      <c r="B115">
        <v>112</v>
      </c>
      <c r="C115" s="24"/>
      <c r="D115" s="24"/>
    </row>
    <row r="116" spans="2:4">
      <c r="B116">
        <v>113</v>
      </c>
      <c r="C116" s="24"/>
      <c r="D116" s="24"/>
    </row>
    <row r="117" spans="2:4">
      <c r="B117">
        <v>114</v>
      </c>
      <c r="C117" s="24"/>
      <c r="D117" s="24"/>
    </row>
    <row r="118" spans="2:4">
      <c r="B118">
        <v>115</v>
      </c>
      <c r="C118" s="24"/>
      <c r="D118" s="24"/>
    </row>
    <row r="119" spans="2:4">
      <c r="B119">
        <v>116</v>
      </c>
      <c r="C119" s="24"/>
      <c r="D119" s="24"/>
    </row>
    <row r="120" spans="2:4">
      <c r="B120">
        <v>117</v>
      </c>
      <c r="C120" s="24"/>
      <c r="D120" s="24"/>
    </row>
    <row r="121" spans="2:4">
      <c r="B121">
        <v>118</v>
      </c>
      <c r="C121" s="24"/>
      <c r="D121" s="24"/>
    </row>
    <row r="122" spans="2:4">
      <c r="B122">
        <v>119</v>
      </c>
      <c r="C122" s="24"/>
      <c r="D122" s="24"/>
    </row>
    <row r="123" spans="2:4">
      <c r="B123">
        <v>120</v>
      </c>
      <c r="C123" s="24"/>
      <c r="D123" s="24"/>
    </row>
    <row r="124" spans="2:4">
      <c r="B124">
        <v>121</v>
      </c>
      <c r="C124" s="24"/>
      <c r="D124" s="24"/>
    </row>
    <row r="125" spans="2:4">
      <c r="B125">
        <v>122</v>
      </c>
      <c r="C125" s="24"/>
      <c r="D125" s="24"/>
    </row>
    <row r="126" spans="2:4">
      <c r="B126">
        <v>123</v>
      </c>
      <c r="C126" s="24"/>
      <c r="D126" s="24"/>
    </row>
    <row r="127" spans="2:4">
      <c r="B127">
        <v>124</v>
      </c>
      <c r="C127" s="24"/>
      <c r="D127" s="24"/>
    </row>
    <row r="128" spans="2:4">
      <c r="B128">
        <v>125</v>
      </c>
      <c r="C128" s="24"/>
      <c r="D128" s="24"/>
    </row>
  </sheetData>
  <mergeCells count="5">
    <mergeCell ref="A1:C1"/>
    <mergeCell ref="F12:G12"/>
    <mergeCell ref="F27:G27"/>
    <mergeCell ref="F38:G38"/>
    <mergeCell ref="F42:G42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72" zoomScaleNormal="72" workbookViewId="0">
      <selection activeCell="D10" sqref="D10"/>
    </sheetView>
  </sheetViews>
  <sheetFormatPr defaultColWidth="9" defaultRowHeight="13.8" outlineLevelCol="2"/>
  <cols>
    <col min="1" max="1" width="39.4444444444444" customWidth="1"/>
    <col min="2" max="2" width="21.4259259259259" customWidth="1"/>
  </cols>
  <sheetData>
    <row r="1" spans="1:2">
      <c r="A1" s="3" t="s">
        <v>42</v>
      </c>
      <c r="B1" s="3"/>
    </row>
    <row r="2" spans="1:2">
      <c r="A2" s="3"/>
      <c r="B2" s="3"/>
    </row>
    <row r="3" spans="1:2">
      <c r="A3" s="4" t="s">
        <v>43</v>
      </c>
      <c r="B3" s="5">
        <f>'Simple Linear Regression'!G5</f>
        <v>23.1405942987106</v>
      </c>
    </row>
    <row r="4" spans="1:2">
      <c r="A4" s="4" t="s">
        <v>44</v>
      </c>
      <c r="B4" s="5">
        <f>'Simple Linear Regression'!G4</f>
        <v>0.127795208016525</v>
      </c>
    </row>
    <row r="5" spans="1:2">
      <c r="A5" s="4" t="s">
        <v>45</v>
      </c>
      <c r="B5" s="5">
        <f>'Simple Linear Regression'!G34</f>
        <v>36740.11</v>
      </c>
    </row>
    <row r="6" spans="1:2">
      <c r="A6" s="4" t="s">
        <v>46</v>
      </c>
      <c r="B6" s="5">
        <f>'Simple Linear Regression'!G18</f>
        <v>7.05610508662949</v>
      </c>
    </row>
    <row r="7" spans="1:2">
      <c r="A7" s="4" t="s">
        <v>20</v>
      </c>
      <c r="B7" s="5">
        <f>'Simple Linear Regression'!G13</f>
        <v>100</v>
      </c>
    </row>
    <row r="8" spans="1:3">
      <c r="A8" s="4" t="s">
        <v>47</v>
      </c>
      <c r="B8" s="6">
        <v>0.99</v>
      </c>
      <c r="C8" t="s">
        <v>48</v>
      </c>
    </row>
    <row r="9" spans="1:2">
      <c r="A9" s="4" t="s">
        <v>49</v>
      </c>
      <c r="B9" s="7">
        <f>'Simple Linear Regression'!G32</f>
        <v>160.33</v>
      </c>
    </row>
    <row r="10" spans="1:2">
      <c r="A10" s="4" t="s">
        <v>50</v>
      </c>
      <c r="B10" s="5">
        <v>140</v>
      </c>
    </row>
    <row r="11" spans="1:2">
      <c r="A11" s="3"/>
      <c r="B11" s="3"/>
    </row>
    <row r="12" spans="1:2">
      <c r="A12" s="3"/>
      <c r="B12" s="3"/>
    </row>
    <row r="13" ht="15.6" spans="1:2">
      <c r="A13" s="8" t="s">
        <v>40</v>
      </c>
      <c r="B13" s="8"/>
    </row>
    <row r="14" spans="1:2">
      <c r="A14" s="9" t="s">
        <v>32</v>
      </c>
      <c r="B14" s="10">
        <f>(B3+B4*B10)-TINV(1-B8,B7-2)*B6*SQRT(1/B7+((B10-B9)^2)/B5)</f>
        <v>38.3299046203457</v>
      </c>
    </row>
    <row r="15" spans="1:2">
      <c r="A15" s="9" t="s">
        <v>33</v>
      </c>
      <c r="B15" s="10">
        <f>(B3+B4*B10)+TINV(1-B8,B7-2)*B6*SQRT(1/B7+((B10-B9)^2)/B5)</f>
        <v>43.7339422217025</v>
      </c>
    </row>
    <row r="16" spans="1:2">
      <c r="A16" s="3"/>
      <c r="B16" s="11"/>
    </row>
    <row r="17" ht="15.6" spans="1:2">
      <c r="A17" s="8" t="s">
        <v>41</v>
      </c>
      <c r="B17" s="8"/>
    </row>
    <row r="18" spans="1:2">
      <c r="A18" s="9" t="s">
        <v>32</v>
      </c>
      <c r="B18" s="10">
        <f>(B3+B4*B10)-TINV(1-B8,B7-2)*B6*SQRT(1+1/B7+((B10-B9)^2)/B5)</f>
        <v>22.3001172181518</v>
      </c>
    </row>
    <row r="19" spans="1:2">
      <c r="A19" s="12" t="s">
        <v>33</v>
      </c>
      <c r="B19" s="13">
        <f>(B3+B4*B10)+TINV(1-B8,B7-2)*B6*SQRT(1+1/B7+((B10-B9)^2)/B5)</f>
        <v>59.7637296238964</v>
      </c>
    </row>
  </sheetData>
  <mergeCells count="2">
    <mergeCell ref="A13:B13"/>
    <mergeCell ref="A17:B17"/>
  </mergeCells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"/>
  <sheetViews>
    <sheetView workbookViewId="0">
      <selection activeCell="A1" sqref="A1:B101"/>
    </sheetView>
  </sheetViews>
  <sheetFormatPr defaultColWidth="8.88888888888889" defaultRowHeight="13.8" outlineLevelCol="1"/>
  <sheetData>
    <row r="1" spans="1:2">
      <c r="A1" s="1" t="s">
        <v>12</v>
      </c>
      <c r="B1" s="1" t="s">
        <v>13</v>
      </c>
    </row>
    <row r="2" spans="1:2">
      <c r="A2" s="2">
        <v>12</v>
      </c>
      <c r="B2" s="2">
        <v>125</v>
      </c>
    </row>
    <row r="3" spans="1:2">
      <c r="A3" s="2">
        <v>19.3</v>
      </c>
      <c r="B3" s="2">
        <v>125</v>
      </c>
    </row>
    <row r="4" spans="1:2">
      <c r="A4" s="2">
        <v>12.2</v>
      </c>
      <c r="B4" s="2">
        <v>127</v>
      </c>
    </row>
    <row r="5" spans="1:2">
      <c r="A5" s="2">
        <v>15.5</v>
      </c>
      <c r="B5" s="2">
        <v>127</v>
      </c>
    </row>
    <row r="6" spans="1:2">
      <c r="A6" s="2">
        <v>15.6</v>
      </c>
      <c r="B6" s="2">
        <v>127</v>
      </c>
    </row>
    <row r="7" spans="1:2">
      <c r="A7" s="2">
        <v>20.6</v>
      </c>
      <c r="B7" s="2">
        <v>127</v>
      </c>
    </row>
    <row r="8" spans="1:2">
      <c r="A8" s="2">
        <v>18.5</v>
      </c>
      <c r="B8" s="2">
        <v>127</v>
      </c>
    </row>
    <row r="9" spans="1:2">
      <c r="A9" s="2">
        <v>15.2</v>
      </c>
      <c r="B9" s="2">
        <v>127</v>
      </c>
    </row>
    <row r="10" spans="1:2">
      <c r="A10" s="2">
        <v>19.8</v>
      </c>
      <c r="B10" s="2">
        <v>130</v>
      </c>
    </row>
    <row r="11" spans="1:2">
      <c r="A11" s="2">
        <v>16.1</v>
      </c>
      <c r="B11" s="2">
        <v>133</v>
      </c>
    </row>
    <row r="12" spans="1:2">
      <c r="A12" s="2">
        <v>13.3</v>
      </c>
      <c r="B12" s="2">
        <v>135</v>
      </c>
    </row>
    <row r="13" spans="1:2">
      <c r="A13" s="2">
        <v>18.1</v>
      </c>
      <c r="B13" s="2">
        <v>136</v>
      </c>
    </row>
    <row r="14" spans="1:2">
      <c r="A14" s="2">
        <v>17.7</v>
      </c>
      <c r="B14" s="2">
        <v>137</v>
      </c>
    </row>
    <row r="15" spans="1:2">
      <c r="A15" s="2">
        <v>18.9</v>
      </c>
      <c r="B15" s="2">
        <v>137</v>
      </c>
    </row>
    <row r="16" spans="1:2">
      <c r="A16" s="2">
        <v>15.2</v>
      </c>
      <c r="B16" s="2">
        <v>138</v>
      </c>
    </row>
    <row r="17" spans="1:2">
      <c r="A17" s="2">
        <v>12.2</v>
      </c>
      <c r="B17" s="2">
        <v>139</v>
      </c>
    </row>
    <row r="18" spans="1:2">
      <c r="A18" s="2">
        <v>15.7</v>
      </c>
      <c r="B18" s="2">
        <v>139</v>
      </c>
    </row>
    <row r="19" spans="1:2">
      <c r="A19" s="2">
        <v>17.9</v>
      </c>
      <c r="B19" s="2">
        <v>142</v>
      </c>
    </row>
    <row r="20" spans="1:2">
      <c r="A20" s="2">
        <v>14.8</v>
      </c>
      <c r="B20" s="2">
        <v>142</v>
      </c>
    </row>
    <row r="21" spans="1:2">
      <c r="A21" s="2">
        <v>15.3</v>
      </c>
      <c r="B21" s="2">
        <v>144</v>
      </c>
    </row>
    <row r="22" spans="1:2">
      <c r="A22" s="2">
        <v>15.6</v>
      </c>
      <c r="B22" s="2">
        <v>145</v>
      </c>
    </row>
    <row r="23" spans="1:2">
      <c r="A23" s="2">
        <v>15.8</v>
      </c>
      <c r="B23" s="2">
        <v>145</v>
      </c>
    </row>
    <row r="24" spans="1:2">
      <c r="A24" s="2">
        <v>18.2</v>
      </c>
      <c r="B24" s="2">
        <v>146</v>
      </c>
    </row>
    <row r="25" spans="1:2">
      <c r="A25" s="2">
        <v>13.6</v>
      </c>
      <c r="B25" s="2">
        <v>147</v>
      </c>
    </row>
    <row r="26" spans="1:2">
      <c r="A26" s="2">
        <v>16.8</v>
      </c>
      <c r="B26" s="2">
        <v>147</v>
      </c>
    </row>
    <row r="27" spans="1:2">
      <c r="A27" s="2">
        <v>14.4</v>
      </c>
      <c r="B27" s="2">
        <v>148</v>
      </c>
    </row>
    <row r="28" spans="1:2">
      <c r="A28" s="2">
        <v>15.2</v>
      </c>
      <c r="B28" s="2">
        <v>148</v>
      </c>
    </row>
    <row r="29" spans="1:2">
      <c r="A29" s="2">
        <v>14.8</v>
      </c>
      <c r="B29" s="2">
        <v>148</v>
      </c>
    </row>
    <row r="30" spans="1:2">
      <c r="A30" s="2">
        <v>13.7</v>
      </c>
      <c r="B30" s="2">
        <v>148</v>
      </c>
    </row>
    <row r="31" spans="1:2">
      <c r="A31" s="2">
        <v>16.3</v>
      </c>
      <c r="B31" s="2">
        <v>148</v>
      </c>
    </row>
    <row r="32" spans="1:2">
      <c r="A32" s="2">
        <v>15.5</v>
      </c>
      <c r="B32" s="2">
        <v>148</v>
      </c>
    </row>
    <row r="33" spans="1:2">
      <c r="A33" s="2">
        <v>19.3</v>
      </c>
      <c r="B33" s="2">
        <v>149</v>
      </c>
    </row>
    <row r="34" spans="1:2">
      <c r="A34" s="2">
        <v>15.3</v>
      </c>
      <c r="B34" s="2">
        <v>150</v>
      </c>
    </row>
    <row r="35" spans="1:2">
      <c r="A35" s="2">
        <v>13.6</v>
      </c>
      <c r="B35" s="2">
        <v>151</v>
      </c>
    </row>
    <row r="36" spans="1:2">
      <c r="A36" s="2">
        <v>17.1</v>
      </c>
      <c r="B36" s="2">
        <v>152</v>
      </c>
    </row>
    <row r="37" spans="1:2">
      <c r="A37" s="2">
        <v>21.8</v>
      </c>
      <c r="B37" s="2">
        <v>152</v>
      </c>
    </row>
    <row r="38" spans="1:2">
      <c r="A38" s="2">
        <v>19.9</v>
      </c>
      <c r="B38" s="2">
        <v>152</v>
      </c>
    </row>
    <row r="39" spans="1:2">
      <c r="A39" s="2">
        <v>14.9</v>
      </c>
      <c r="B39" s="2">
        <v>153</v>
      </c>
    </row>
    <row r="40" spans="1:2">
      <c r="A40" s="2">
        <v>17.3</v>
      </c>
      <c r="B40" s="2">
        <v>153</v>
      </c>
    </row>
    <row r="41" spans="1:2">
      <c r="A41" s="2">
        <v>13.4</v>
      </c>
      <c r="B41" s="2">
        <v>153</v>
      </c>
    </row>
    <row r="42" spans="1:2">
      <c r="A42" s="2">
        <v>13.6</v>
      </c>
      <c r="B42" s="2">
        <v>154</v>
      </c>
    </row>
    <row r="43" spans="1:2">
      <c r="A43" s="2">
        <v>14.8</v>
      </c>
      <c r="B43" s="2">
        <v>155</v>
      </c>
    </row>
    <row r="44" spans="1:2">
      <c r="A44" s="2">
        <v>11.6</v>
      </c>
      <c r="B44" s="2">
        <v>155</v>
      </c>
    </row>
    <row r="45" spans="1:2">
      <c r="A45" s="2">
        <v>17.5</v>
      </c>
      <c r="B45" s="2">
        <v>158</v>
      </c>
    </row>
    <row r="46" spans="1:2">
      <c r="A46" s="2">
        <v>15.6</v>
      </c>
      <c r="B46" s="2">
        <v>158</v>
      </c>
    </row>
    <row r="47" spans="1:2">
      <c r="A47" s="2">
        <v>13.8</v>
      </c>
      <c r="B47" s="2">
        <v>158</v>
      </c>
    </row>
    <row r="48" spans="1:2">
      <c r="A48" s="2">
        <v>13.1</v>
      </c>
      <c r="B48" s="2">
        <v>160</v>
      </c>
    </row>
    <row r="49" spans="1:2">
      <c r="A49" s="2">
        <v>16.5</v>
      </c>
      <c r="B49" s="2">
        <v>160</v>
      </c>
    </row>
    <row r="50" spans="1:2">
      <c r="A50" s="2">
        <v>14.1</v>
      </c>
      <c r="B50" s="2">
        <v>160</v>
      </c>
    </row>
    <row r="51" spans="1:2">
      <c r="A51" s="2">
        <v>12.9</v>
      </c>
      <c r="B51" s="2">
        <v>160</v>
      </c>
    </row>
    <row r="52" spans="1:2">
      <c r="A52" s="2">
        <v>16.6</v>
      </c>
      <c r="B52" s="2">
        <v>161</v>
      </c>
    </row>
    <row r="53" spans="1:2">
      <c r="A53" s="2">
        <v>18.4</v>
      </c>
      <c r="B53" s="2">
        <v>162</v>
      </c>
    </row>
    <row r="54" spans="1:2">
      <c r="A54" s="2">
        <v>15.6</v>
      </c>
      <c r="B54" s="2">
        <v>162</v>
      </c>
    </row>
    <row r="55" spans="1:2">
      <c r="A55" s="2">
        <v>14.4</v>
      </c>
      <c r="B55" s="2">
        <v>163</v>
      </c>
    </row>
    <row r="56" spans="1:2">
      <c r="A56" s="2">
        <v>10.8</v>
      </c>
      <c r="B56" s="2">
        <v>163</v>
      </c>
    </row>
    <row r="57" spans="1:2">
      <c r="A57" s="2">
        <v>15.5</v>
      </c>
      <c r="B57" s="2">
        <v>163</v>
      </c>
    </row>
    <row r="58" spans="1:2">
      <c r="A58" s="2">
        <v>15.9</v>
      </c>
      <c r="B58" s="2">
        <v>164</v>
      </c>
    </row>
    <row r="59" spans="1:2">
      <c r="A59" s="2">
        <v>13.1</v>
      </c>
      <c r="B59" s="2">
        <v>164</v>
      </c>
    </row>
    <row r="60" spans="1:2">
      <c r="A60" s="2">
        <v>15.2</v>
      </c>
      <c r="B60" s="2">
        <v>164</v>
      </c>
    </row>
    <row r="61" spans="1:2">
      <c r="A61" s="2">
        <v>14.7</v>
      </c>
      <c r="B61" s="2">
        <v>164</v>
      </c>
    </row>
    <row r="62" spans="1:2">
      <c r="A62" s="2">
        <v>14.2</v>
      </c>
      <c r="B62" s="2">
        <v>165</v>
      </c>
    </row>
    <row r="63" spans="1:2">
      <c r="A63" s="2">
        <v>16.4</v>
      </c>
      <c r="B63" s="2">
        <v>165</v>
      </c>
    </row>
    <row r="64" spans="1:2">
      <c r="A64" s="2">
        <v>13.8</v>
      </c>
      <c r="B64" s="2">
        <v>166</v>
      </c>
    </row>
    <row r="65" spans="1:2">
      <c r="A65" s="2">
        <v>12.9</v>
      </c>
      <c r="B65" s="2">
        <v>167</v>
      </c>
    </row>
    <row r="66" spans="1:2">
      <c r="A66" s="2">
        <v>16.1</v>
      </c>
      <c r="B66" s="2">
        <v>167</v>
      </c>
    </row>
    <row r="67" spans="1:2">
      <c r="A67" s="2">
        <v>14.8</v>
      </c>
      <c r="B67" s="2">
        <v>169</v>
      </c>
    </row>
    <row r="68" spans="1:2">
      <c r="A68" s="2">
        <v>14.2</v>
      </c>
      <c r="B68" s="2">
        <v>170</v>
      </c>
    </row>
    <row r="69" spans="1:2">
      <c r="A69" s="2">
        <v>11.7</v>
      </c>
      <c r="B69" s="2">
        <v>171</v>
      </c>
    </row>
    <row r="70" spans="1:2">
      <c r="A70" s="2">
        <v>11.1</v>
      </c>
      <c r="B70" s="2">
        <v>172</v>
      </c>
    </row>
    <row r="71" spans="1:2">
      <c r="A71" s="2">
        <v>14.3</v>
      </c>
      <c r="B71" s="2">
        <v>173</v>
      </c>
    </row>
    <row r="72" spans="1:2">
      <c r="A72" s="2">
        <v>15.4</v>
      </c>
      <c r="B72" s="2">
        <v>173</v>
      </c>
    </row>
    <row r="73" spans="1:2">
      <c r="A73" s="2">
        <v>12.8</v>
      </c>
      <c r="B73" s="2">
        <v>173</v>
      </c>
    </row>
    <row r="74" spans="1:2">
      <c r="A74" s="2">
        <v>14.6</v>
      </c>
      <c r="B74" s="2">
        <v>173</v>
      </c>
    </row>
    <row r="75" spans="1:2">
      <c r="A75" s="2">
        <v>17.4</v>
      </c>
      <c r="B75" s="2">
        <v>173</v>
      </c>
    </row>
    <row r="76" spans="1:2">
      <c r="A76" s="2">
        <v>18.5</v>
      </c>
      <c r="B76" s="2">
        <v>174</v>
      </c>
    </row>
    <row r="77" spans="1:2">
      <c r="A77" s="2">
        <v>16.6</v>
      </c>
      <c r="B77" s="2">
        <v>174</v>
      </c>
    </row>
    <row r="78" spans="1:2">
      <c r="A78" s="2">
        <v>13.8</v>
      </c>
      <c r="B78" s="2">
        <v>174</v>
      </c>
    </row>
    <row r="79" spans="1:2">
      <c r="A79" s="2">
        <v>15.1</v>
      </c>
      <c r="B79" s="2">
        <v>174</v>
      </c>
    </row>
    <row r="80" spans="1:2">
      <c r="A80" s="2">
        <v>14.3</v>
      </c>
      <c r="B80" s="2">
        <v>175</v>
      </c>
    </row>
    <row r="81" spans="1:2">
      <c r="A81" s="2">
        <v>12.3</v>
      </c>
      <c r="B81" s="2">
        <v>175</v>
      </c>
    </row>
    <row r="82" spans="1:2">
      <c r="A82" s="2">
        <v>14.7</v>
      </c>
      <c r="B82" s="2">
        <v>181</v>
      </c>
    </row>
    <row r="83" spans="1:2">
      <c r="A83" s="2">
        <v>11.6</v>
      </c>
      <c r="B83" s="2">
        <v>181</v>
      </c>
    </row>
    <row r="84" spans="1:2">
      <c r="A84" s="2">
        <v>11.8</v>
      </c>
      <c r="B84" s="2">
        <v>181</v>
      </c>
    </row>
    <row r="85" spans="1:2">
      <c r="A85" s="2">
        <v>13.2</v>
      </c>
      <c r="B85" s="2">
        <v>182</v>
      </c>
    </row>
    <row r="86" spans="1:2">
      <c r="A86" s="2">
        <v>14.1</v>
      </c>
      <c r="B86" s="2">
        <v>182</v>
      </c>
    </row>
    <row r="87" spans="1:2">
      <c r="A87" s="2">
        <v>14.4</v>
      </c>
      <c r="B87" s="2">
        <v>183</v>
      </c>
    </row>
    <row r="88" spans="1:2">
      <c r="A88" s="2">
        <v>11.4</v>
      </c>
      <c r="B88" s="2">
        <v>183</v>
      </c>
    </row>
    <row r="89" spans="1:2">
      <c r="A89" s="2">
        <v>11.4</v>
      </c>
      <c r="B89" s="2">
        <v>183</v>
      </c>
    </row>
    <row r="90" spans="1:2">
      <c r="A90" s="2">
        <v>12.5</v>
      </c>
      <c r="B90" s="2">
        <v>184</v>
      </c>
    </row>
    <row r="91" spans="1:2">
      <c r="A91" s="2">
        <v>14.3</v>
      </c>
      <c r="B91" s="2">
        <v>187</v>
      </c>
    </row>
    <row r="92" spans="1:2">
      <c r="A92" s="2">
        <v>12.5</v>
      </c>
      <c r="B92" s="2">
        <v>187</v>
      </c>
    </row>
    <row r="93" spans="1:2">
      <c r="A93" s="2">
        <v>18.2</v>
      </c>
      <c r="B93" s="2">
        <v>188</v>
      </c>
    </row>
    <row r="94" spans="1:2">
      <c r="A94" s="2">
        <v>12.7</v>
      </c>
      <c r="B94" s="2">
        <v>189</v>
      </c>
    </row>
    <row r="95" spans="1:2">
      <c r="A95" s="2">
        <v>14.2</v>
      </c>
      <c r="B95" s="2">
        <v>191</v>
      </c>
    </row>
    <row r="96" spans="1:2">
      <c r="A96" s="2">
        <v>13.6</v>
      </c>
      <c r="B96" s="2">
        <v>191</v>
      </c>
    </row>
    <row r="97" spans="1:2">
      <c r="A97" s="2">
        <v>13.7</v>
      </c>
      <c r="B97" s="2">
        <v>192</v>
      </c>
    </row>
    <row r="98" spans="1:2">
      <c r="A98" s="2">
        <v>12.7</v>
      </c>
      <c r="B98" s="2">
        <v>192</v>
      </c>
    </row>
    <row r="99" spans="1:2">
      <c r="A99" s="2">
        <v>12.1</v>
      </c>
      <c r="B99" s="2">
        <v>193</v>
      </c>
    </row>
    <row r="100" spans="1:2">
      <c r="A100" s="2">
        <v>13.1</v>
      </c>
      <c r="B100" s="2">
        <v>201</v>
      </c>
    </row>
    <row r="101" spans="1:2">
      <c r="A101" s="2">
        <v>12.1</v>
      </c>
      <c r="B101" s="2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Instructions</vt:lpstr>
      <vt:lpstr>Raw Data</vt:lpstr>
      <vt:lpstr>Simple Linear Regression</vt:lpstr>
      <vt:lpstr>PI, CI from data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ASUS</cp:lastModifiedBy>
  <dcterms:created xsi:type="dcterms:W3CDTF">2016-05-17T19:56:00Z</dcterms:created>
  <dcterms:modified xsi:type="dcterms:W3CDTF">2020-12-09T15:47:02Z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2057-11.2.0.9747</vt:lpwstr>
  </property>
</Properties>
</file>